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120" activeTab="1"/>
  </bookViews>
  <sheets>
    <sheet name="титул" sheetId="1" r:id="rId1"/>
    <sheet name="Лист1" sheetId="2" r:id="rId2"/>
  </sheets>
  <definedNames>
    <definedName name="_xlnm.Print_Area" localSheetId="0">'титул'!$A$1:$BB$30</definedName>
  </definedNames>
  <calcPr fullCalcOnLoad="1"/>
</workbook>
</file>

<file path=xl/sharedStrings.xml><?xml version="1.0" encoding="utf-8"?>
<sst xmlns="http://schemas.openxmlformats.org/spreadsheetml/2006/main" count="160" uniqueCount="133">
  <si>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</si>
  <si>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</si>
  <si>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</si>
  <si>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</si>
  <si>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</si>
  <si>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</si>
  <si>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</si>
  <si>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</si>
  <si>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</si>
  <si>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</si>
  <si>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</si>
  <si>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Курс</t>
  </si>
  <si>
    <t>Д</t>
  </si>
  <si>
    <t>Теоретичне навчання</t>
  </si>
  <si>
    <t>ЗАТВЕРДЖУЮ</t>
  </si>
  <si>
    <t>Донбаська державна машинобудівна академія</t>
  </si>
  <si>
    <t>НАВЧАЛЬНИЙ ПЛАН</t>
  </si>
  <si>
    <t>С</t>
  </si>
  <si>
    <t>Практика</t>
  </si>
  <si>
    <t>П</t>
  </si>
  <si>
    <t>Дипломне проектування</t>
  </si>
  <si>
    <t>Ректор __________________</t>
  </si>
  <si>
    <t>Н</t>
  </si>
  <si>
    <t>Триместр</t>
  </si>
  <si>
    <t>Міністерство освіти і науки України</t>
  </si>
  <si>
    <t>Переддипломна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</si>
  <si>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</si>
  <si>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</si>
  <si>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</si>
  <si>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</si>
  <si>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</si>
  <si>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</si>
  <si>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>Виконання дипломн. проекту</t>
  </si>
  <si>
    <t xml:space="preserve">       II. ЗВЕДЕНІ ДАНІ ПРО БЮДЖЕТ ЧАСУ, тижні                            ІІІ. ПРАКТИКА                            IV. ДЕРЖАВНА АТЕСТАЦІЯ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</si>
  <si>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</si>
  <si>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Липень</t>
  </si>
  <si>
    <t>I. Графік навчального процесу</t>
  </si>
  <si>
    <t>на основі ОПП підготовки бакалавра</t>
  </si>
  <si>
    <t>Строк навчання  -  1 рік</t>
  </si>
  <si>
    <r>
      <t xml:space="preserve">підготовки: </t>
    </r>
    <r>
      <rPr>
        <b/>
        <sz val="16"/>
        <rFont val="Times New Roman"/>
        <family val="1"/>
      </rPr>
      <t>спеціаліста</t>
    </r>
  </si>
  <si>
    <t>Всього</t>
  </si>
  <si>
    <t>Настановна та екзаменаційна   сесія</t>
  </si>
  <si>
    <t>Канікули</t>
  </si>
  <si>
    <t xml:space="preserve">        </t>
  </si>
  <si>
    <t>№ п/п</t>
  </si>
  <si>
    <t>НАЗВА ДИСЦИПЛІН</t>
  </si>
  <si>
    <t>Триместровий контроль</t>
  </si>
  <si>
    <t>Курсові роботи</t>
  </si>
  <si>
    <t>Кредити ECTS</t>
  </si>
  <si>
    <t>Години</t>
  </si>
  <si>
    <t>Кількість аудиторних годин по курсах і триместрах</t>
  </si>
  <si>
    <t>Загальний обсяг</t>
  </si>
  <si>
    <t>Аудиторні</t>
  </si>
  <si>
    <t>самостійні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</si>
  <si>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</si>
  <si>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</si>
  <si>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</si>
  <si>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</si>
  <si>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</si>
  <si>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</si>
  <si>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наставна</t>
  </si>
  <si>
    <t>Договірне право</t>
  </si>
  <si>
    <t>Цивільний захист</t>
  </si>
  <si>
    <t>Разом за циклом 1:</t>
  </si>
  <si>
    <t>Публічне адміністрування</t>
  </si>
  <si>
    <t>Ділове адміністрування</t>
  </si>
  <si>
    <t>2.1</t>
  </si>
  <si>
    <t>Корпоративне управління</t>
  </si>
  <si>
    <t>2.2</t>
  </si>
  <si>
    <t>Управління якістю</t>
  </si>
  <si>
    <t>2.3</t>
  </si>
  <si>
    <t>Менеджмент організацій</t>
  </si>
  <si>
    <t>2.4</t>
  </si>
  <si>
    <t>Управління змінами</t>
  </si>
  <si>
    <t>2.5</t>
  </si>
  <si>
    <t>Управління проектами</t>
  </si>
  <si>
    <t>2.6</t>
  </si>
  <si>
    <t>Ділове адміністрування (курсова робота)</t>
  </si>
  <si>
    <t>Охорона праці в галузі</t>
  </si>
  <si>
    <t>Фінансовий менеджмент</t>
  </si>
  <si>
    <t>Інформаційні системи і технології в управлінні організацією</t>
  </si>
  <si>
    <t>Менеджмент технологій</t>
  </si>
  <si>
    <t>Разом</t>
  </si>
  <si>
    <t>Інвестиційний менеджмент</t>
  </si>
  <si>
    <t>Маркетингова політика комунікацій</t>
  </si>
  <si>
    <t>Психологія управління</t>
  </si>
  <si>
    <t>Разом:</t>
  </si>
  <si>
    <t>Переддипломна практика</t>
  </si>
  <si>
    <t>Захист  дипломної роботи</t>
  </si>
  <si>
    <t>Разом за циклом 2</t>
  </si>
  <si>
    <t>Всього: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</si>
  <si>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</si>
  <si>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</si>
  <si>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</si>
  <si>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</si>
  <si>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Контрольні роботи</t>
  </si>
  <si>
    <t>Справка</t>
  </si>
  <si>
    <t>в триместрі</t>
  </si>
  <si>
    <t>0</t>
  </si>
  <si>
    <t>С/Н</t>
  </si>
  <si>
    <t xml:space="preserve"> /С</t>
  </si>
  <si>
    <t>ЗД</t>
  </si>
  <si>
    <t>1 курс</t>
  </si>
  <si>
    <r>
      <t xml:space="preserve">форма навчання:    </t>
    </r>
    <r>
      <rPr>
        <b/>
        <sz val="16"/>
        <rFont val="Times New Roman"/>
        <family val="1"/>
      </rPr>
      <t>заочна</t>
    </r>
  </si>
  <si>
    <t>Захист дипломної роботи</t>
  </si>
  <si>
    <t>10+20+10</t>
  </si>
  <si>
    <t>Кркдити за курсами</t>
  </si>
  <si>
    <r>
      <t>__________(</t>
    </r>
    <r>
      <rPr>
        <u val="single"/>
        <sz val="14"/>
        <rFont val="Times New Roman"/>
        <family val="1"/>
      </rPr>
      <t>Ковальов В.Д..)</t>
    </r>
  </si>
  <si>
    <t>Спеціалізація Менеджмент і бізнес - адміністрування</t>
  </si>
  <si>
    <t>Спеціалізація Логістика</t>
  </si>
  <si>
    <t>Фінансові потоки в логістичних системах</t>
  </si>
  <si>
    <t>Інформційні системи і технології в логістиці</t>
  </si>
  <si>
    <t>Спеціалізація Менеджмент зовнішньоекономічної діяльності</t>
  </si>
  <si>
    <t>Міжнародні кредитно-розрахункові та валютні операції</t>
  </si>
  <si>
    <t>Інформаційні системи і технології в управлінні зовнішньоекономічною діяльністю</t>
  </si>
  <si>
    <t>"___" ____________ 2016 р.</t>
  </si>
  <si>
    <t>галузь знань:  07 Управління та  адміністрування</t>
  </si>
  <si>
    <t xml:space="preserve">спеціальність:  073 "Менеджмент" </t>
  </si>
  <si>
    <r>
      <t xml:space="preserve">спеціалізація: </t>
    </r>
    <r>
      <rPr>
        <b/>
        <sz val="16"/>
        <rFont val="Times New Roman"/>
        <family val="1"/>
      </rPr>
      <t>Менеджмент і бізнес - адміністрування</t>
    </r>
  </si>
  <si>
    <t>Логістика</t>
  </si>
  <si>
    <t>Менеджмент зовнішньоекономічної діяльності</t>
  </si>
  <si>
    <t>I</t>
  </si>
  <si>
    <t>-</t>
  </si>
  <si>
    <t>Н/</t>
  </si>
  <si>
    <t>Кваліфікація: менеджер (управитель)з: адміністративної діяльності,               логістики,                             зовнішньоекономічної діяльності</t>
  </si>
  <si>
    <t>Охорона праці в галузі та цивільний захист</t>
  </si>
  <si>
    <t>1. ОБОВ’ЯЗКОВІ НАВЧАЛЬНІ ДИСЦИПЛІНИ</t>
  </si>
  <si>
    <t>1.2 Дисципліни природничо-наукової (фундаментальної ) підготовки</t>
  </si>
  <si>
    <t>2. ДИСЦИПЛІНИ ВІЛЬНОГО ВИБОРУ</t>
  </si>
  <si>
    <t>2.3 Дисципліни професійної підготовки</t>
  </si>
  <si>
    <t>1.3 Дисципліни професійної підготовки</t>
  </si>
  <si>
    <t>3.  ПРАКТИЧНА ПІДГОТОВКА</t>
  </si>
  <si>
    <t>4. ДЕРЖАВНА АТЕСТАЦІЯ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</si>
</sst>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-;\-* #,##0_-;\ &quot;&quot;_-;_-@_-"/>
    <numFmt numFmtId="173" formatCode="#,##0;\-* #,##0_-;\ &quot;&quot;_-;_-@_-"/>
    <numFmt numFmtId="174" formatCode="0.0"/>
    <numFmt numFmtId="175" formatCode="#,##0.0;\-* #,##0.0_-;\ &quot;&quot;_-;_-@_-"/>
    <numFmt numFmtId="176" formatCode="#,##0.0_-;\-* #,##0.0_-;\ &quot;&quot;_-;_-@_-"/>
    <numFmt numFmtId="177" formatCode="#,##0.00;\-* #,##0.00_-;\ &quot;&quot;_-;_-@_-"/>
    <numFmt numFmtId="178" formatCode="#,##0_-;\-* #,##0_-;\ _-;_-@_-"/>
    <numFmt numFmtId="179" formatCode="#,##0;\-* #,##0_-;\ _-;_-@_-"/>
    <numFmt numFmtId="180" formatCode="[$-FC19]d\ mmmm\ yyyy\ &quot;г.&quot;"/>
    <numFmt numFmtId="181" formatCode="#,##0_ ;\-#,##0\ 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4"/>
      <name val="Times New Roman Cyr"/>
      <family val="0"/>
    </font>
    <font>
      <sz val="16"/>
      <name val="Arial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9" fontId="7" fillId="0" borderId="0" xfId="53" applyNumberFormat="1" applyFont="1" applyBorder="1" applyAlignment="1">
      <alignment horizontal="right" vertical="center"/>
      <protection/>
    </xf>
    <xf numFmtId="0" fontId="13" fillId="0" borderId="0" xfId="53" applyFont="1">
      <alignment/>
      <protection/>
    </xf>
    <xf numFmtId="0" fontId="7" fillId="0" borderId="0" xfId="53" applyFont="1">
      <alignment/>
      <protection/>
    </xf>
    <xf numFmtId="0" fontId="14" fillId="0" borderId="0" xfId="0" applyFont="1" applyAlignment="1">
      <alignment/>
    </xf>
    <xf numFmtId="0" fontId="16" fillId="0" borderId="0" xfId="53" applyFont="1">
      <alignment/>
      <protection/>
    </xf>
    <xf numFmtId="0" fontId="14" fillId="0" borderId="0" xfId="53" applyFont="1">
      <alignment/>
      <protection/>
    </xf>
    <xf numFmtId="0" fontId="1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left" vertical="center" wrapText="1"/>
      <protection/>
    </xf>
    <xf numFmtId="172" fontId="20" fillId="0" borderId="0" xfId="0" applyNumberFormat="1" applyFont="1" applyFill="1" applyBorder="1" applyAlignment="1" applyProtection="1">
      <alignment vertical="center"/>
      <protection/>
    </xf>
    <xf numFmtId="172" fontId="19" fillId="0" borderId="0" xfId="0" applyNumberFormat="1" applyFont="1" applyFill="1" applyBorder="1" applyAlignment="1" applyProtection="1">
      <alignment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4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72" fontId="2" fillId="0" borderId="17" xfId="0" applyNumberFormat="1" applyFont="1" applyFill="1" applyBorder="1" applyAlignment="1">
      <alignment vertical="center"/>
    </xf>
    <xf numFmtId="174" fontId="2" fillId="0" borderId="17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vertical="center"/>
      <protection/>
    </xf>
    <xf numFmtId="174" fontId="6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72" fontId="6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74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" fontId="2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1" fontId="2" fillId="0" borderId="2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wrapText="1"/>
    </xf>
    <xf numFmtId="174" fontId="59" fillId="0" borderId="0" xfId="0" applyNumberFormat="1" applyFont="1" applyFill="1" applyBorder="1" applyAlignment="1">
      <alignment horizontal="center" wrapText="1"/>
    </xf>
    <xf numFmtId="172" fontId="58" fillId="0" borderId="0" xfId="0" applyNumberFormat="1" applyFont="1" applyFill="1" applyBorder="1" applyAlignment="1" applyProtection="1">
      <alignment vertical="center" wrapText="1"/>
      <protection/>
    </xf>
    <xf numFmtId="172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vertical="center" wrapText="1"/>
      <protection/>
    </xf>
    <xf numFmtId="172" fontId="59" fillId="0" borderId="0" xfId="0" applyNumberFormat="1" applyFont="1" applyFill="1" applyBorder="1" applyAlignment="1" applyProtection="1">
      <alignment vertical="center"/>
      <protection/>
    </xf>
    <xf numFmtId="174" fontId="59" fillId="0" borderId="0" xfId="0" applyNumberFormat="1" applyFont="1" applyFill="1" applyBorder="1" applyAlignment="1" applyProtection="1">
      <alignment vertical="center"/>
      <protection/>
    </xf>
    <xf numFmtId="1" fontId="6" fillId="0" borderId="2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7" fillId="0" borderId="23" xfId="53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23" xfId="53" applyFont="1" applyBorder="1" applyAlignment="1">
      <alignment horizontal="center" vertical="center" wrapText="1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16" xfId="53" applyNumberFormat="1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0" xfId="53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18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wrapText="1"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2" fontId="7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="75" zoomScaleNormal="50" zoomScaleSheetLayoutView="75" zoomScalePageLayoutView="0" workbookViewId="0" topLeftCell="A1">
      <selection activeCell="AK5" sqref="AK5:BA6"/>
    </sheetView>
  </sheetViews>
  <sheetFormatPr defaultColWidth="3.25390625" defaultRowHeight="12.75"/>
  <cols>
    <col min="1" max="1" width="3.25390625" style="1" customWidth="1"/>
    <col min="2" max="2" width="5.37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4.125" style="1" customWidth="1"/>
    <col min="17" max="17" width="3.25390625" style="1" customWidth="1"/>
    <col min="18" max="18" width="5.75390625" style="1" customWidth="1"/>
    <col min="19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3.625" style="1" customWidth="1"/>
    <col min="32" max="32" width="4.625" style="1" customWidth="1"/>
    <col min="33" max="33" width="3.75390625" style="1" customWidth="1"/>
    <col min="34" max="34" width="4.25390625" style="1" customWidth="1"/>
    <col min="35" max="35" width="4.625" style="1" customWidth="1"/>
    <col min="36" max="38" width="3.25390625" style="1" customWidth="1"/>
    <col min="39" max="39" width="4.375" style="1" customWidth="1"/>
    <col min="40" max="40" width="6.625" style="1" customWidth="1"/>
    <col min="41" max="41" width="5.625" style="1" customWidth="1"/>
    <col min="42" max="44" width="3.25390625" style="1" customWidth="1"/>
    <col min="45" max="46" width="3.75390625" style="1" customWidth="1"/>
    <col min="47" max="47" width="5.375" style="1" customWidth="1"/>
    <col min="48" max="48" width="4.625" style="1" customWidth="1"/>
    <col min="49" max="49" width="4.00390625" style="1" customWidth="1"/>
    <col min="50" max="50" width="3.875" style="1" customWidth="1"/>
    <col min="51" max="51" width="3.25390625" style="1" customWidth="1"/>
    <col min="52" max="53" width="4.25390625" style="1" customWidth="1"/>
    <col min="54" max="16384" width="3.25390625" style="1" customWidth="1"/>
  </cols>
  <sheetData>
    <row r="1" spans="1:53" ht="18.75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</row>
    <row r="2" spans="12:53" ht="22.5">
      <c r="L2" s="143" t="s">
        <v>24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5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53" ht="23.25">
      <c r="A3" s="141" t="s">
        <v>21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4" t="s">
        <v>15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34"/>
      <c r="M4" s="34"/>
      <c r="N4" s="185" t="s">
        <v>16</v>
      </c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34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</row>
    <row r="5" spans="1:53" s="3" customFormat="1" ht="18.75" customHeight="1">
      <c r="A5" s="142" t="s">
        <v>107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7" t="s">
        <v>39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8" t="s">
        <v>124</v>
      </c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</row>
    <row r="6" spans="12:53" s="3" customFormat="1" ht="20.25">
      <c r="L6" s="150" t="s">
        <v>116</v>
      </c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3" s="3" customFormat="1" ht="25.5" customHeight="1">
      <c r="A7" s="142" t="s">
        <v>115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52" t="s">
        <v>117</v>
      </c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48" t="s">
        <v>38</v>
      </c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</row>
    <row r="8" spans="12:53" s="3" customFormat="1" ht="25.5" customHeight="1">
      <c r="L8" s="157" t="s">
        <v>118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 t="s">
        <v>37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</row>
    <row r="9" spans="12:54" s="3" customFormat="1" ht="22.5" customHeight="1">
      <c r="L9" s="156" t="s">
        <v>119</v>
      </c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3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32"/>
    </row>
    <row r="10" spans="12:54" s="3" customFormat="1" ht="18.75" customHeight="1">
      <c r="L10" s="156" t="s">
        <v>120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3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2:54" s="3" customFormat="1" ht="20.25">
      <c r="L11" s="156" t="s">
        <v>103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37:54" s="3" customFormat="1" ht="18.75"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37:54" s="3" customFormat="1" ht="18.75"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37:54" s="3" customFormat="1" ht="18.75"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3" s="3" customFormat="1" ht="18.75">
      <c r="A15" s="182" t="s">
        <v>36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</row>
    <row r="16" spans="1:53" ht="19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  <c r="R16" s="7"/>
      <c r="S16" s="7"/>
      <c r="T16" s="7"/>
      <c r="U16" s="7"/>
      <c r="V16" s="7"/>
      <c r="W16" s="5"/>
      <c r="X16" s="5"/>
      <c r="Y16" s="5"/>
      <c r="Z16" s="5"/>
      <c r="AA16" s="5"/>
      <c r="AB16" s="5"/>
      <c r="AC16" s="5"/>
      <c r="AD16" s="5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8"/>
      <c r="AR16" s="8"/>
      <c r="AS16" s="8"/>
      <c r="AT16" s="5"/>
      <c r="AU16" s="5"/>
      <c r="AV16" s="5"/>
      <c r="AW16" s="5"/>
      <c r="AX16" s="5"/>
      <c r="AY16" s="5"/>
      <c r="AZ16" s="5"/>
      <c r="BA16" s="5"/>
    </row>
    <row r="17" spans="1:53" ht="19.5" customHeight="1">
      <c r="A17" s="183" t="s">
        <v>11</v>
      </c>
      <c r="B17" s="169" t="s">
        <v>0</v>
      </c>
      <c r="C17" s="169"/>
      <c r="D17" s="169"/>
      <c r="E17" s="169"/>
      <c r="F17" s="169" t="s">
        <v>1</v>
      </c>
      <c r="G17" s="169"/>
      <c r="H17" s="169"/>
      <c r="I17" s="169"/>
      <c r="J17" s="138" t="s">
        <v>2</v>
      </c>
      <c r="K17" s="139"/>
      <c r="L17" s="139"/>
      <c r="M17" s="140"/>
      <c r="N17" s="138" t="s">
        <v>3</v>
      </c>
      <c r="O17" s="139"/>
      <c r="P17" s="139"/>
      <c r="Q17" s="139"/>
      <c r="R17" s="140"/>
      <c r="S17" s="138" t="s">
        <v>4</v>
      </c>
      <c r="T17" s="168"/>
      <c r="U17" s="168"/>
      <c r="V17" s="168"/>
      <c r="W17" s="140"/>
      <c r="X17" s="169" t="s">
        <v>5</v>
      </c>
      <c r="Y17" s="169"/>
      <c r="Z17" s="169"/>
      <c r="AA17" s="169"/>
      <c r="AB17" s="138" t="s">
        <v>6</v>
      </c>
      <c r="AC17" s="139"/>
      <c r="AD17" s="139"/>
      <c r="AE17" s="140"/>
      <c r="AF17" s="138" t="s">
        <v>7</v>
      </c>
      <c r="AG17" s="139"/>
      <c r="AH17" s="139"/>
      <c r="AI17" s="140"/>
      <c r="AJ17" s="138" t="s">
        <v>8</v>
      </c>
      <c r="AK17" s="139"/>
      <c r="AL17" s="139"/>
      <c r="AM17" s="139"/>
      <c r="AN17" s="140"/>
      <c r="AO17" s="169" t="s">
        <v>9</v>
      </c>
      <c r="AP17" s="169"/>
      <c r="AQ17" s="169"/>
      <c r="AR17" s="169"/>
      <c r="AS17" s="138" t="s">
        <v>35</v>
      </c>
      <c r="AT17" s="168"/>
      <c r="AU17" s="168"/>
      <c r="AV17" s="168"/>
      <c r="AW17" s="140"/>
      <c r="AX17" s="168" t="s">
        <v>10</v>
      </c>
      <c r="AY17" s="139"/>
      <c r="AZ17" s="139"/>
      <c r="BA17" s="140"/>
    </row>
    <row r="18" spans="1:53" ht="19.5" customHeight="1">
      <c r="A18" s="183"/>
      <c r="B18" s="78">
        <v>1</v>
      </c>
      <c r="C18" s="78">
        <v>2</v>
      </c>
      <c r="D18" s="78">
        <v>3</v>
      </c>
      <c r="E18" s="78">
        <v>4</v>
      </c>
      <c r="F18" s="78">
        <v>5</v>
      </c>
      <c r="G18" s="78">
        <v>6</v>
      </c>
      <c r="H18" s="78">
        <v>7</v>
      </c>
      <c r="I18" s="78">
        <v>8</v>
      </c>
      <c r="J18" s="78">
        <v>9</v>
      </c>
      <c r="K18" s="78">
        <v>10</v>
      </c>
      <c r="L18" s="78">
        <v>11</v>
      </c>
      <c r="M18" s="78">
        <v>12</v>
      </c>
      <c r="N18" s="78">
        <v>13</v>
      </c>
      <c r="O18" s="78">
        <v>14</v>
      </c>
      <c r="P18" s="78">
        <v>15</v>
      </c>
      <c r="Q18" s="78">
        <v>16</v>
      </c>
      <c r="R18" s="78">
        <v>17</v>
      </c>
      <c r="S18" s="78">
        <v>18</v>
      </c>
      <c r="T18" s="78">
        <v>19</v>
      </c>
      <c r="U18" s="78">
        <v>20</v>
      </c>
      <c r="V18" s="78">
        <v>21</v>
      </c>
      <c r="W18" s="78">
        <v>22</v>
      </c>
      <c r="X18" s="78">
        <v>23</v>
      </c>
      <c r="Y18" s="78">
        <v>24</v>
      </c>
      <c r="Z18" s="78">
        <v>25</v>
      </c>
      <c r="AA18" s="78">
        <v>26</v>
      </c>
      <c r="AB18" s="78">
        <v>27</v>
      </c>
      <c r="AC18" s="78">
        <v>28</v>
      </c>
      <c r="AD18" s="78">
        <v>29</v>
      </c>
      <c r="AE18" s="78">
        <v>30</v>
      </c>
      <c r="AF18" s="78">
        <v>31</v>
      </c>
      <c r="AG18" s="78">
        <v>32</v>
      </c>
      <c r="AH18" s="78">
        <v>33</v>
      </c>
      <c r="AI18" s="78">
        <v>34</v>
      </c>
      <c r="AJ18" s="78">
        <v>35</v>
      </c>
      <c r="AK18" s="78">
        <v>36</v>
      </c>
      <c r="AL18" s="78">
        <v>37</v>
      </c>
      <c r="AM18" s="78">
        <v>38</v>
      </c>
      <c r="AN18" s="78">
        <v>39</v>
      </c>
      <c r="AO18" s="78">
        <v>40</v>
      </c>
      <c r="AP18" s="78">
        <v>41</v>
      </c>
      <c r="AQ18" s="78">
        <v>42</v>
      </c>
      <c r="AR18" s="78">
        <v>43</v>
      </c>
      <c r="AS18" s="78">
        <v>44</v>
      </c>
      <c r="AT18" s="78">
        <v>45</v>
      </c>
      <c r="AU18" s="78">
        <v>46</v>
      </c>
      <c r="AV18" s="78">
        <v>47</v>
      </c>
      <c r="AW18" s="78">
        <v>48</v>
      </c>
      <c r="AX18" s="78">
        <v>49</v>
      </c>
      <c r="AY18" s="78">
        <v>50</v>
      </c>
      <c r="AZ18" s="78">
        <v>51</v>
      </c>
      <c r="BA18" s="78">
        <v>52</v>
      </c>
    </row>
    <row r="19" spans="1:53" ht="23.25" customHeight="1">
      <c r="A19" s="79" t="s">
        <v>121</v>
      </c>
      <c r="B19" s="86" t="s">
        <v>22</v>
      </c>
      <c r="C19" s="81" t="s">
        <v>123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 t="s">
        <v>17</v>
      </c>
      <c r="R19" s="82" t="s">
        <v>99</v>
      </c>
      <c r="S19" s="82" t="s">
        <v>22</v>
      </c>
      <c r="T19" s="80"/>
      <c r="U19" s="83"/>
      <c r="V19" s="83"/>
      <c r="W19" s="83"/>
      <c r="X19" s="83"/>
      <c r="Y19" s="83"/>
      <c r="Z19" s="84"/>
      <c r="AA19" s="84"/>
      <c r="AB19" s="80" t="s">
        <v>100</v>
      </c>
      <c r="AC19" s="82" t="s">
        <v>17</v>
      </c>
      <c r="AD19" s="80" t="s">
        <v>19</v>
      </c>
      <c r="AE19" s="80" t="s">
        <v>19</v>
      </c>
      <c r="AF19" s="80" t="s">
        <v>19</v>
      </c>
      <c r="AG19" s="82" t="s">
        <v>12</v>
      </c>
      <c r="AH19" s="82" t="s">
        <v>12</v>
      </c>
      <c r="AI19" s="82" t="s">
        <v>12</v>
      </c>
      <c r="AJ19" s="82" t="s">
        <v>12</v>
      </c>
      <c r="AK19" s="82" t="s">
        <v>12</v>
      </c>
      <c r="AL19" s="82" t="s">
        <v>12</v>
      </c>
      <c r="AM19" s="82" t="s">
        <v>12</v>
      </c>
      <c r="AN19" s="82" t="s">
        <v>12</v>
      </c>
      <c r="AO19" s="82" t="s">
        <v>12</v>
      </c>
      <c r="AP19" s="82" t="s">
        <v>12</v>
      </c>
      <c r="AQ19" s="85" t="s">
        <v>101</v>
      </c>
      <c r="AR19" s="85" t="s">
        <v>101</v>
      </c>
      <c r="AS19" s="250" t="s">
        <v>122</v>
      </c>
      <c r="AT19" s="251"/>
      <c r="AU19" s="251"/>
      <c r="AV19" s="251"/>
      <c r="AW19" s="251"/>
      <c r="AX19" s="251"/>
      <c r="AY19" s="251"/>
      <c r="AZ19" s="251"/>
      <c r="BA19" s="252"/>
    </row>
    <row r="20" spans="1:53" ht="19.5" customHeight="1">
      <c r="A20" s="4"/>
      <c r="B20" s="29"/>
      <c r="C20" s="29"/>
      <c r="D20" s="29"/>
      <c r="E20" s="6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5"/>
      <c r="X20" s="6"/>
      <c r="Y20" s="6"/>
      <c r="Z20" s="6"/>
      <c r="AA20" s="6"/>
      <c r="AB20" s="6"/>
      <c r="AC20" s="5"/>
      <c r="AD20" s="5"/>
      <c r="AE20" s="5"/>
      <c r="AF20" s="14"/>
      <c r="AG20" s="5"/>
      <c r="AH20" s="5"/>
      <c r="AI20" s="5"/>
      <c r="AJ20" s="5"/>
      <c r="AK20" s="5"/>
      <c r="AL20" s="5"/>
      <c r="AM20" s="5"/>
      <c r="AN20" s="6"/>
      <c r="AO20" s="5"/>
      <c r="AP20" s="5"/>
      <c r="AQ20" s="5"/>
      <c r="AR20" s="5"/>
      <c r="AS20" s="6"/>
      <c r="AT20" s="31"/>
      <c r="AU20" s="30"/>
      <c r="AV20" s="30"/>
      <c r="AW20" s="28"/>
      <c r="AX20" s="29"/>
      <c r="AY20" s="29"/>
      <c r="AZ20" s="29"/>
      <c r="BA20" s="28"/>
    </row>
    <row r="21" spans="1:47" ht="19.5" customHeight="1">
      <c r="A21" s="191" t="s">
        <v>34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</row>
    <row r="22" spans="6:53" ht="19.5" customHeight="1">
      <c r="F22" s="9"/>
      <c r="G22" s="9"/>
      <c r="H22" s="9"/>
      <c r="I22" s="9"/>
      <c r="J22" s="9"/>
      <c r="M22" s="11"/>
      <c r="N22" s="11"/>
      <c r="O22" s="11"/>
      <c r="P22" s="11"/>
      <c r="Q22" s="11"/>
      <c r="S22" s="3"/>
      <c r="T22" s="3"/>
      <c r="U22" s="11"/>
      <c r="V22" s="11"/>
      <c r="W22" s="11"/>
      <c r="X22" s="11"/>
      <c r="Y22" s="11"/>
      <c r="Z22" s="11"/>
      <c r="AA22" s="3"/>
      <c r="AB22" s="3"/>
      <c r="AC22" s="27"/>
      <c r="AD22" s="27"/>
      <c r="AE22" s="27"/>
      <c r="AF22" s="27"/>
      <c r="AG22" s="3"/>
      <c r="AH22" s="3"/>
      <c r="AI22" s="11"/>
      <c r="AJ22" s="11"/>
      <c r="AK22" s="11"/>
      <c r="AL22" s="11"/>
      <c r="AM22" s="3"/>
      <c r="AN22" s="3"/>
      <c r="AO22" s="16"/>
      <c r="AP22" s="16"/>
      <c r="AQ22" s="16"/>
      <c r="AR22" s="16"/>
      <c r="AS22" s="3"/>
      <c r="AT22" s="3"/>
      <c r="AU22" s="16"/>
      <c r="AV22" s="16"/>
      <c r="AW22" s="16"/>
      <c r="AX22" s="16"/>
      <c r="AY22" s="16"/>
      <c r="AZ22" s="3"/>
      <c r="BA22" s="3"/>
    </row>
    <row r="23" spans="1:55" ht="19.5" customHeight="1">
      <c r="A23" s="26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4"/>
      <c r="AX23" s="24"/>
      <c r="AY23" s="24"/>
      <c r="AZ23" s="24"/>
      <c r="BA23" s="23"/>
      <c r="BB23" s="23"/>
      <c r="BC23" s="23"/>
    </row>
    <row r="24" spans="1:53" ht="19.5" customHeight="1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3"/>
    </row>
    <row r="25" spans="1:53" ht="19.5" customHeight="1">
      <c r="A25" s="170" t="s">
        <v>11</v>
      </c>
      <c r="B25" s="171"/>
      <c r="C25" s="176" t="s">
        <v>13</v>
      </c>
      <c r="D25" s="177"/>
      <c r="E25" s="177"/>
      <c r="F25" s="171"/>
      <c r="G25" s="162" t="s">
        <v>41</v>
      </c>
      <c r="H25" s="177"/>
      <c r="I25" s="171"/>
      <c r="J25" s="162" t="s">
        <v>18</v>
      </c>
      <c r="K25" s="207"/>
      <c r="L25" s="207"/>
      <c r="M25" s="208"/>
      <c r="N25" s="162" t="s">
        <v>32</v>
      </c>
      <c r="O25" s="177"/>
      <c r="P25" s="171"/>
      <c r="Q25" s="162" t="s">
        <v>31</v>
      </c>
      <c r="R25" s="215"/>
      <c r="S25" s="216"/>
      <c r="T25" s="162" t="s">
        <v>42</v>
      </c>
      <c r="U25" s="215"/>
      <c r="V25" s="216"/>
      <c r="W25" s="162" t="s">
        <v>30</v>
      </c>
      <c r="X25" s="177"/>
      <c r="Y25" s="171"/>
      <c r="Z25" s="18"/>
      <c r="AA25" s="160" t="s">
        <v>29</v>
      </c>
      <c r="AB25" s="161"/>
      <c r="AC25" s="161"/>
      <c r="AD25" s="161"/>
      <c r="AE25" s="161"/>
      <c r="AF25" s="162" t="s">
        <v>23</v>
      </c>
      <c r="AG25" s="163"/>
      <c r="AH25" s="164"/>
      <c r="AI25" s="162" t="s">
        <v>28</v>
      </c>
      <c r="AJ25" s="207"/>
      <c r="AK25" s="208"/>
      <c r="AL25" s="20"/>
      <c r="AM25" s="237" t="s">
        <v>27</v>
      </c>
      <c r="AN25" s="199"/>
      <c r="AO25" s="200"/>
      <c r="AP25" s="162" t="s">
        <v>26</v>
      </c>
      <c r="AQ25" s="199"/>
      <c r="AR25" s="199"/>
      <c r="AS25" s="199"/>
      <c r="AT25" s="199"/>
      <c r="AU25" s="199"/>
      <c r="AV25" s="199"/>
      <c r="AW25" s="200"/>
      <c r="AX25" s="162" t="s">
        <v>23</v>
      </c>
      <c r="AY25" s="254"/>
      <c r="AZ25" s="254"/>
      <c r="BA25" s="255"/>
    </row>
    <row r="26" spans="1:53" ht="19.5" customHeight="1">
      <c r="A26" s="172"/>
      <c r="B26" s="173"/>
      <c r="C26" s="172"/>
      <c r="D26" s="178"/>
      <c r="E26" s="178"/>
      <c r="F26" s="173"/>
      <c r="G26" s="172"/>
      <c r="H26" s="178"/>
      <c r="I26" s="173"/>
      <c r="J26" s="209"/>
      <c r="K26" s="210"/>
      <c r="L26" s="210"/>
      <c r="M26" s="211"/>
      <c r="N26" s="172"/>
      <c r="O26" s="178"/>
      <c r="P26" s="173"/>
      <c r="Q26" s="217"/>
      <c r="R26" s="218"/>
      <c r="S26" s="219"/>
      <c r="T26" s="217"/>
      <c r="U26" s="218"/>
      <c r="V26" s="219"/>
      <c r="W26" s="172"/>
      <c r="X26" s="178"/>
      <c r="Y26" s="173"/>
      <c r="Z26" s="18"/>
      <c r="AA26" s="161"/>
      <c r="AB26" s="161"/>
      <c r="AC26" s="161"/>
      <c r="AD26" s="161"/>
      <c r="AE26" s="161"/>
      <c r="AF26" s="165"/>
      <c r="AG26" s="166"/>
      <c r="AH26" s="167"/>
      <c r="AI26" s="212"/>
      <c r="AJ26" s="213"/>
      <c r="AK26" s="214"/>
      <c r="AL26" s="19"/>
      <c r="AM26" s="201"/>
      <c r="AN26" s="202"/>
      <c r="AO26" s="203"/>
      <c r="AP26" s="201"/>
      <c r="AQ26" s="202"/>
      <c r="AR26" s="202"/>
      <c r="AS26" s="202"/>
      <c r="AT26" s="202"/>
      <c r="AU26" s="202"/>
      <c r="AV26" s="202"/>
      <c r="AW26" s="203"/>
      <c r="AX26" s="256"/>
      <c r="AY26" s="257"/>
      <c r="AZ26" s="257"/>
      <c r="BA26" s="258"/>
    </row>
    <row r="27" spans="1:53" ht="62.25" customHeight="1">
      <c r="A27" s="174"/>
      <c r="B27" s="175"/>
      <c r="C27" s="174"/>
      <c r="D27" s="179"/>
      <c r="E27" s="179"/>
      <c r="F27" s="175"/>
      <c r="G27" s="174"/>
      <c r="H27" s="179"/>
      <c r="I27" s="175"/>
      <c r="J27" s="212"/>
      <c r="K27" s="213"/>
      <c r="L27" s="213"/>
      <c r="M27" s="214"/>
      <c r="N27" s="174"/>
      <c r="O27" s="179"/>
      <c r="P27" s="175"/>
      <c r="Q27" s="220"/>
      <c r="R27" s="221"/>
      <c r="S27" s="222"/>
      <c r="T27" s="220"/>
      <c r="U27" s="221"/>
      <c r="V27" s="222"/>
      <c r="W27" s="174"/>
      <c r="X27" s="179"/>
      <c r="Y27" s="175"/>
      <c r="Z27" s="18"/>
      <c r="AA27" s="229" t="s">
        <v>25</v>
      </c>
      <c r="AB27" s="230"/>
      <c r="AC27" s="230"/>
      <c r="AD27" s="230"/>
      <c r="AE27" s="231"/>
      <c r="AF27" s="232">
        <v>3</v>
      </c>
      <c r="AG27" s="233"/>
      <c r="AH27" s="234"/>
      <c r="AI27" s="232">
        <v>3</v>
      </c>
      <c r="AJ27" s="235"/>
      <c r="AK27" s="236"/>
      <c r="AL27" s="19"/>
      <c r="AM27" s="201"/>
      <c r="AN27" s="202"/>
      <c r="AO27" s="203"/>
      <c r="AP27" s="204"/>
      <c r="AQ27" s="205"/>
      <c r="AR27" s="205"/>
      <c r="AS27" s="205"/>
      <c r="AT27" s="205"/>
      <c r="AU27" s="205"/>
      <c r="AV27" s="205"/>
      <c r="AW27" s="206"/>
      <c r="AX27" s="259"/>
      <c r="AY27" s="260"/>
      <c r="AZ27" s="260"/>
      <c r="BA27" s="261"/>
    </row>
    <row r="28" spans="1:53" ht="35.25" customHeight="1">
      <c r="A28" s="197">
        <v>1</v>
      </c>
      <c r="B28" s="198"/>
      <c r="C28" s="187">
        <v>22</v>
      </c>
      <c r="D28" s="187"/>
      <c r="E28" s="187"/>
      <c r="F28" s="187"/>
      <c r="G28" s="187">
        <v>3</v>
      </c>
      <c r="H28" s="187"/>
      <c r="I28" s="187"/>
      <c r="J28" s="188">
        <v>3</v>
      </c>
      <c r="K28" s="189"/>
      <c r="L28" s="189"/>
      <c r="M28" s="190"/>
      <c r="N28" s="187">
        <v>3</v>
      </c>
      <c r="O28" s="187"/>
      <c r="P28" s="187"/>
      <c r="Q28" s="187">
        <v>10</v>
      </c>
      <c r="R28" s="187"/>
      <c r="S28" s="187"/>
      <c r="T28" s="188">
        <v>2</v>
      </c>
      <c r="U28" s="189"/>
      <c r="V28" s="190"/>
      <c r="W28" s="188">
        <v>43</v>
      </c>
      <c r="X28" s="189"/>
      <c r="Y28" s="190"/>
      <c r="Z28" s="18"/>
      <c r="AA28" s="240" t="s">
        <v>20</v>
      </c>
      <c r="AB28" s="241"/>
      <c r="AC28" s="241"/>
      <c r="AD28" s="241"/>
      <c r="AE28" s="241"/>
      <c r="AF28" s="192">
        <v>3</v>
      </c>
      <c r="AG28" s="243"/>
      <c r="AH28" s="161"/>
      <c r="AI28" s="223">
        <v>10</v>
      </c>
      <c r="AJ28" s="224"/>
      <c r="AK28" s="225"/>
      <c r="AL28" s="19"/>
      <c r="AM28" s="192" t="s">
        <v>20</v>
      </c>
      <c r="AN28" s="193"/>
      <c r="AO28" s="193"/>
      <c r="AP28" s="195" t="s">
        <v>104</v>
      </c>
      <c r="AQ28" s="196"/>
      <c r="AR28" s="196"/>
      <c r="AS28" s="196"/>
      <c r="AT28" s="196"/>
      <c r="AU28" s="196"/>
      <c r="AV28" s="196"/>
      <c r="AW28" s="196"/>
      <c r="AX28" s="195">
        <v>3</v>
      </c>
      <c r="AY28" s="253"/>
      <c r="AZ28" s="253"/>
      <c r="BA28" s="253"/>
    </row>
    <row r="29" spans="1:53" ht="29.25" customHeight="1">
      <c r="A29" s="245" t="s">
        <v>40</v>
      </c>
      <c r="B29" s="246"/>
      <c r="C29" s="187">
        <v>22</v>
      </c>
      <c r="D29" s="187"/>
      <c r="E29" s="187"/>
      <c r="F29" s="187"/>
      <c r="G29" s="187">
        <v>3</v>
      </c>
      <c r="H29" s="187"/>
      <c r="I29" s="187"/>
      <c r="J29" s="188">
        <v>3</v>
      </c>
      <c r="K29" s="189"/>
      <c r="L29" s="189"/>
      <c r="M29" s="190"/>
      <c r="N29" s="187">
        <v>3</v>
      </c>
      <c r="O29" s="187"/>
      <c r="P29" s="187"/>
      <c r="Q29" s="187">
        <v>10</v>
      </c>
      <c r="R29" s="187"/>
      <c r="S29" s="187"/>
      <c r="T29" s="188">
        <v>2</v>
      </c>
      <c r="U29" s="189"/>
      <c r="V29" s="190"/>
      <c r="W29" s="188">
        <v>43</v>
      </c>
      <c r="X29" s="189"/>
      <c r="Y29" s="190"/>
      <c r="Z29" s="18"/>
      <c r="AA29" s="242"/>
      <c r="AB29" s="242"/>
      <c r="AC29" s="242"/>
      <c r="AD29" s="242"/>
      <c r="AE29" s="242"/>
      <c r="AF29" s="244"/>
      <c r="AG29" s="244"/>
      <c r="AH29" s="244"/>
      <c r="AI29" s="226"/>
      <c r="AJ29" s="227"/>
      <c r="AK29" s="228"/>
      <c r="AL29" s="17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246"/>
      <c r="AY29" s="246"/>
      <c r="AZ29" s="246"/>
      <c r="BA29" s="246"/>
    </row>
    <row r="30" spans="1:53" ht="24.75" customHeight="1">
      <c r="A30" s="238"/>
      <c r="B30" s="239"/>
      <c r="C30" s="247"/>
      <c r="D30" s="247"/>
      <c r="E30" s="247"/>
      <c r="F30" s="247"/>
      <c r="G30" s="249"/>
      <c r="H30" s="249"/>
      <c r="I30" s="249"/>
      <c r="J30" s="248"/>
      <c r="K30" s="248"/>
      <c r="L30" s="248"/>
      <c r="M30" s="248"/>
      <c r="N30" s="249"/>
      <c r="O30" s="249"/>
      <c r="P30" s="249"/>
      <c r="Q30" s="249"/>
      <c r="R30" s="247"/>
      <c r="S30" s="247"/>
      <c r="T30" s="247"/>
      <c r="U30" s="247"/>
      <c r="V30" s="247"/>
      <c r="W30" s="249"/>
      <c r="X30" s="249"/>
      <c r="Y30" s="249"/>
      <c r="Z30" s="9"/>
      <c r="AA30" s="5"/>
      <c r="AB30" s="5"/>
      <c r="AC30" s="6"/>
      <c r="AD30" s="6"/>
      <c r="AE30" s="6"/>
      <c r="AF30" s="6"/>
      <c r="AG30" s="5"/>
      <c r="AH30" s="5"/>
      <c r="AI30" s="9"/>
      <c r="AJ30" s="9"/>
      <c r="AK30" s="9"/>
      <c r="AL30" s="9"/>
      <c r="AM30" s="5"/>
      <c r="AN30" s="5"/>
      <c r="AO30" s="15"/>
      <c r="AP30" s="15"/>
      <c r="AQ30" s="15"/>
      <c r="AR30" s="15"/>
      <c r="AS30" s="5"/>
      <c r="AT30" s="5"/>
      <c r="AU30" s="15"/>
      <c r="AV30" s="15"/>
      <c r="AW30" s="15"/>
      <c r="AX30" s="15"/>
      <c r="AY30" s="15"/>
      <c r="AZ30" s="5"/>
      <c r="BA30" s="3"/>
    </row>
    <row r="31" spans="6:53" ht="19.5" customHeight="1">
      <c r="F31" s="9"/>
      <c r="G31" s="9"/>
      <c r="H31" s="9"/>
      <c r="I31" s="9"/>
      <c r="J31" s="9"/>
      <c r="M31" s="11"/>
      <c r="N31" s="11"/>
      <c r="O31" s="11"/>
      <c r="P31" s="11"/>
      <c r="Q31" s="11"/>
      <c r="S31" s="3"/>
      <c r="T31" s="3"/>
      <c r="U31" s="9"/>
      <c r="V31" s="9"/>
      <c r="W31" s="9"/>
      <c r="X31" s="9"/>
      <c r="Y31" s="9"/>
      <c r="Z31" s="9"/>
      <c r="AA31" s="3"/>
      <c r="AB31" s="3"/>
      <c r="AC31" s="6"/>
      <c r="AD31" s="6"/>
      <c r="AE31" s="6"/>
      <c r="AF31" s="6"/>
      <c r="AG31" s="3"/>
      <c r="AH31" s="3"/>
      <c r="AI31" s="9"/>
      <c r="AJ31" s="9"/>
      <c r="AK31" s="9"/>
      <c r="AL31" s="9"/>
      <c r="AM31" s="3"/>
      <c r="AN31" s="3"/>
      <c r="AO31" s="15"/>
      <c r="AP31" s="15"/>
      <c r="AQ31" s="15"/>
      <c r="AR31" s="15"/>
      <c r="AS31" s="3"/>
      <c r="AT31" s="3"/>
      <c r="AU31" s="16"/>
      <c r="AV31" s="16"/>
      <c r="AW31" s="16"/>
      <c r="AX31" s="16"/>
      <c r="AY31" s="16"/>
      <c r="AZ31" s="3"/>
      <c r="BA31" s="3"/>
    </row>
    <row r="32" spans="6:53" ht="19.5" customHeight="1">
      <c r="F32" s="9"/>
      <c r="G32" s="9"/>
      <c r="H32" s="9"/>
      <c r="I32" s="9"/>
      <c r="J32" s="9"/>
      <c r="M32" s="9"/>
      <c r="N32" s="9"/>
      <c r="O32" s="9"/>
      <c r="P32" s="9"/>
      <c r="Q32" s="9"/>
      <c r="R32" s="2"/>
      <c r="S32" s="5"/>
      <c r="T32" s="5"/>
      <c r="U32" s="9"/>
      <c r="V32" s="9"/>
      <c r="W32" s="9"/>
      <c r="X32" s="9"/>
      <c r="Y32" s="9"/>
      <c r="Z32" s="9"/>
      <c r="AA32" s="5"/>
      <c r="AB32" s="5"/>
      <c r="AC32" s="6"/>
      <c r="AD32" s="6"/>
      <c r="AE32" s="6"/>
      <c r="AF32" s="6"/>
      <c r="AG32" s="5"/>
      <c r="AH32" s="5"/>
      <c r="AI32" s="9"/>
      <c r="AJ32" s="9"/>
      <c r="AK32" s="9"/>
      <c r="AL32" s="9"/>
      <c r="AM32" s="5"/>
      <c r="AN32" s="5"/>
      <c r="AO32" s="15"/>
      <c r="AP32" s="15"/>
      <c r="AQ32" s="15"/>
      <c r="AR32" s="15"/>
      <c r="AS32" s="5"/>
      <c r="AT32" s="5"/>
      <c r="AU32" s="15"/>
      <c r="AV32" s="15"/>
      <c r="AW32" s="15"/>
      <c r="AX32" s="15"/>
      <c r="AY32" s="15"/>
      <c r="AZ32" s="3"/>
      <c r="BA32" s="3"/>
    </row>
    <row r="33" spans="6:53" ht="19.5" customHeight="1">
      <c r="F33" s="9"/>
      <c r="G33" s="9"/>
      <c r="H33" s="9"/>
      <c r="I33" s="9"/>
      <c r="J33" s="9"/>
      <c r="M33" s="9"/>
      <c r="N33" s="9"/>
      <c r="O33" s="9"/>
      <c r="P33" s="9"/>
      <c r="Q33" s="9"/>
      <c r="R33" s="2"/>
      <c r="S33" s="5"/>
      <c r="T33" s="5"/>
      <c r="U33" s="9"/>
      <c r="V33" s="9"/>
      <c r="W33" s="9"/>
      <c r="X33" s="9"/>
      <c r="Y33" s="9"/>
      <c r="Z33" s="9"/>
      <c r="AA33" s="5"/>
      <c r="AB33" s="5"/>
      <c r="AC33" s="6"/>
      <c r="AD33" s="6"/>
      <c r="AE33" s="6"/>
      <c r="AF33" s="6"/>
      <c r="AG33" s="5"/>
      <c r="AH33" s="5"/>
      <c r="AI33" s="9"/>
      <c r="AJ33" s="9"/>
      <c r="AK33" s="9"/>
      <c r="AL33" s="9"/>
      <c r="AM33" s="5"/>
      <c r="AN33" s="5"/>
      <c r="AO33" s="15"/>
      <c r="AP33" s="15"/>
      <c r="AQ33" s="15"/>
      <c r="AR33" s="15"/>
      <c r="AS33" s="5"/>
      <c r="AT33" s="5"/>
      <c r="AU33" s="15"/>
      <c r="AV33" s="15"/>
      <c r="AW33" s="15"/>
      <c r="AX33" s="15"/>
      <c r="AY33" s="15"/>
      <c r="AZ33" s="3"/>
      <c r="BA33" s="3"/>
    </row>
    <row r="34" spans="1:53" s="2" customFormat="1" ht="18.75">
      <c r="A34" s="1"/>
      <c r="B34" s="1"/>
      <c r="C34" s="1"/>
      <c r="D34" s="1"/>
      <c r="E34" s="1"/>
      <c r="F34" s="181"/>
      <c r="G34" s="181"/>
      <c r="H34" s="181"/>
      <c r="I34" s="181"/>
      <c r="J34" s="181"/>
      <c r="K34" s="1"/>
      <c r="L34" s="1"/>
      <c r="M34" s="180"/>
      <c r="N34" s="180"/>
      <c r="O34" s="180"/>
      <c r="P34" s="180"/>
      <c r="Q34" s="180"/>
      <c r="R34" s="13"/>
      <c r="S34" s="12"/>
      <c r="T34" s="12"/>
      <c r="U34" s="159"/>
      <c r="V34" s="159"/>
      <c r="W34" s="159"/>
      <c r="X34" s="159"/>
      <c r="Y34" s="159"/>
      <c r="Z34" s="159"/>
      <c r="AA34" s="12"/>
      <c r="AB34" s="12"/>
      <c r="AC34" s="159"/>
      <c r="AD34" s="159"/>
      <c r="AE34" s="159"/>
      <c r="AF34" s="159"/>
      <c r="AG34" s="12"/>
      <c r="AH34" s="12"/>
      <c r="AI34" s="159"/>
      <c r="AJ34" s="159"/>
      <c r="AK34" s="159"/>
      <c r="AL34" s="159"/>
      <c r="AM34" s="12"/>
      <c r="AN34" s="12"/>
      <c r="AO34" s="159"/>
      <c r="AP34" s="159"/>
      <c r="AQ34" s="159"/>
      <c r="AR34" s="159"/>
      <c r="AS34" s="12"/>
      <c r="AT34" s="12"/>
      <c r="AU34" s="159"/>
      <c r="AV34" s="159"/>
      <c r="AW34" s="159"/>
      <c r="AX34" s="159"/>
      <c r="AY34" s="159"/>
      <c r="AZ34" s="3"/>
      <c r="BA34" s="3"/>
    </row>
    <row r="37" ht="18.75" customHeight="1"/>
  </sheetData>
  <sheetProtection/>
  <mergeCells count="91">
    <mergeCell ref="AO17:AR17"/>
    <mergeCell ref="AS17:AW17"/>
    <mergeCell ref="AX17:BA17"/>
    <mergeCell ref="AS19:BA19"/>
    <mergeCell ref="AX28:BA29"/>
    <mergeCell ref="G30:I30"/>
    <mergeCell ref="Q29:S29"/>
    <mergeCell ref="T29:V29"/>
    <mergeCell ref="AX25:BA27"/>
    <mergeCell ref="T25:V27"/>
    <mergeCell ref="C30:F30"/>
    <mergeCell ref="J30:M30"/>
    <mergeCell ref="N30:P30"/>
    <mergeCell ref="Q30:S30"/>
    <mergeCell ref="W30:Y30"/>
    <mergeCell ref="T30:V30"/>
    <mergeCell ref="AM25:AO27"/>
    <mergeCell ref="A30:B30"/>
    <mergeCell ref="AA28:AE29"/>
    <mergeCell ref="AF28:AH29"/>
    <mergeCell ref="A29:B29"/>
    <mergeCell ref="C29:F29"/>
    <mergeCell ref="J29:M29"/>
    <mergeCell ref="N29:P29"/>
    <mergeCell ref="W29:Y29"/>
    <mergeCell ref="G29:I29"/>
    <mergeCell ref="AI28:AK29"/>
    <mergeCell ref="W25:Y27"/>
    <mergeCell ref="AI25:AK26"/>
    <mergeCell ref="AA27:AE27"/>
    <mergeCell ref="AF27:AH27"/>
    <mergeCell ref="AI27:AK27"/>
    <mergeCell ref="A28:B28"/>
    <mergeCell ref="C28:F28"/>
    <mergeCell ref="G28:I28"/>
    <mergeCell ref="AP25:AW27"/>
    <mergeCell ref="G25:I27"/>
    <mergeCell ref="J25:M27"/>
    <mergeCell ref="N25:P27"/>
    <mergeCell ref="Q25:S27"/>
    <mergeCell ref="N28:P28"/>
    <mergeCell ref="J28:M28"/>
    <mergeCell ref="A7:K7"/>
    <mergeCell ref="A15:BA15"/>
    <mergeCell ref="A17:A18"/>
    <mergeCell ref="AB17:AE17"/>
    <mergeCell ref="AK7:BA7"/>
    <mergeCell ref="B17:E17"/>
    <mergeCell ref="L10:AJ10"/>
    <mergeCell ref="F17:I17"/>
    <mergeCell ref="J17:M17"/>
    <mergeCell ref="AF17:AI17"/>
    <mergeCell ref="AU34:AY34"/>
    <mergeCell ref="A25:B27"/>
    <mergeCell ref="C25:F27"/>
    <mergeCell ref="M34:Q34"/>
    <mergeCell ref="U34:Z34"/>
    <mergeCell ref="F34:J34"/>
    <mergeCell ref="AO34:AR34"/>
    <mergeCell ref="Q28:S28"/>
    <mergeCell ref="T28:V28"/>
    <mergeCell ref="W28:Y28"/>
    <mergeCell ref="AC34:AF34"/>
    <mergeCell ref="AI34:AL34"/>
    <mergeCell ref="AA25:AE26"/>
    <mergeCell ref="AF25:AH26"/>
    <mergeCell ref="N17:R17"/>
    <mergeCell ref="S17:W17"/>
    <mergeCell ref="X17:AA17"/>
    <mergeCell ref="A21:AU21"/>
    <mergeCell ref="AM28:AO29"/>
    <mergeCell ref="AP28:AW29"/>
    <mergeCell ref="L7:AJ7"/>
    <mergeCell ref="AK8:BA8"/>
    <mergeCell ref="AK3:BA4"/>
    <mergeCell ref="AK1:BA1"/>
    <mergeCell ref="L11:AJ11"/>
    <mergeCell ref="L8:AJ8"/>
    <mergeCell ref="L9:AJ9"/>
    <mergeCell ref="AK9:BA9"/>
    <mergeCell ref="N4:AI4"/>
    <mergeCell ref="AJ17:AN17"/>
    <mergeCell ref="A3:K3"/>
    <mergeCell ref="A5:K5"/>
    <mergeCell ref="A1:K1"/>
    <mergeCell ref="L2:AJ2"/>
    <mergeCell ref="L3:AJ3"/>
    <mergeCell ref="AK2:BA2"/>
    <mergeCell ref="L5:AJ5"/>
    <mergeCell ref="AK5:BA6"/>
    <mergeCell ref="L6:AJ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6" r:id="rId1"/>
  <rowBreaks count="1" manualBreakCount="1">
    <brk id="30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="75" zoomScaleNormal="75" zoomScalePageLayoutView="0" workbookViewId="0" topLeftCell="A28">
      <selection activeCell="L34" sqref="L34"/>
    </sheetView>
  </sheetViews>
  <sheetFormatPr defaultColWidth="9.00390625" defaultRowHeight="12.75"/>
  <cols>
    <col min="1" max="1" width="4.875" style="43" customWidth="1"/>
    <col min="2" max="2" width="41.625" style="46" customWidth="1"/>
    <col min="3" max="3" width="5.00390625" style="47" customWidth="1"/>
    <col min="4" max="4" width="6.25390625" style="48" customWidth="1"/>
    <col min="5" max="5" width="4.25390625" style="47" customWidth="1"/>
    <col min="6" max="6" width="7.125" style="47" customWidth="1"/>
    <col min="7" max="7" width="7.75390625" style="45" customWidth="1"/>
    <col min="8" max="8" width="8.00390625" style="45" customWidth="1"/>
    <col min="9" max="9" width="7.125" style="45" customWidth="1"/>
    <col min="10" max="10" width="6.375" style="45" customWidth="1"/>
    <col min="11" max="11" width="6.875" style="45" customWidth="1"/>
    <col min="12" max="12" width="7.875" style="45" customWidth="1"/>
    <col min="13" max="13" width="7.00390625" style="45" customWidth="1"/>
    <col min="14" max="14" width="7.875" style="45" customWidth="1"/>
    <col min="15" max="16" width="6.625" style="45" customWidth="1"/>
    <col min="17" max="17" width="5.875" style="45" customWidth="1"/>
    <col min="18" max="18" width="5.375" style="45" customWidth="1"/>
  </cols>
  <sheetData>
    <row r="1" spans="1:18" ht="18.75">
      <c r="A1" s="297" t="s">
        <v>43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ht="15.75">
      <c r="A2" s="298" t="s">
        <v>44</v>
      </c>
      <c r="B2" s="299" t="s">
        <v>45</v>
      </c>
      <c r="C2" s="294" t="s">
        <v>46</v>
      </c>
      <c r="D2" s="294"/>
      <c r="E2" s="283" t="s">
        <v>47</v>
      </c>
      <c r="F2" s="283" t="s">
        <v>48</v>
      </c>
      <c r="G2" s="294" t="s">
        <v>49</v>
      </c>
      <c r="H2" s="294"/>
      <c r="I2" s="294"/>
      <c r="J2" s="294"/>
      <c r="K2" s="294"/>
      <c r="L2" s="294"/>
      <c r="M2" s="294" t="s">
        <v>50</v>
      </c>
      <c r="N2" s="294"/>
      <c r="O2" s="294"/>
      <c r="P2" s="294"/>
      <c r="Q2" s="294"/>
      <c r="R2" s="294"/>
    </row>
    <row r="3" spans="1:18" ht="15.75">
      <c r="A3" s="298"/>
      <c r="B3" s="299"/>
      <c r="C3" s="294"/>
      <c r="D3" s="294"/>
      <c r="E3" s="283"/>
      <c r="F3" s="283"/>
      <c r="G3" s="283" t="s">
        <v>51</v>
      </c>
      <c r="H3" s="284" t="s">
        <v>52</v>
      </c>
      <c r="I3" s="284"/>
      <c r="J3" s="284"/>
      <c r="K3" s="284"/>
      <c r="L3" s="283" t="s">
        <v>53</v>
      </c>
      <c r="M3" s="294"/>
      <c r="N3" s="294"/>
      <c r="O3" s="294"/>
      <c r="P3" s="294"/>
      <c r="Q3" s="294"/>
      <c r="R3" s="294"/>
    </row>
    <row r="4" spans="1:18" ht="15.75">
      <c r="A4" s="298"/>
      <c r="B4" s="299"/>
      <c r="C4" s="283" t="s">
        <v>54</v>
      </c>
      <c r="D4" s="283" t="s">
        <v>55</v>
      </c>
      <c r="E4" s="283"/>
      <c r="F4" s="283"/>
      <c r="G4" s="283"/>
      <c r="H4" s="283" t="s">
        <v>56</v>
      </c>
      <c r="I4" s="283" t="s">
        <v>57</v>
      </c>
      <c r="J4" s="283" t="s">
        <v>58</v>
      </c>
      <c r="K4" s="283" t="s">
        <v>59</v>
      </c>
      <c r="L4" s="283"/>
      <c r="M4" s="301" t="s">
        <v>102</v>
      </c>
      <c r="N4" s="302"/>
      <c r="O4" s="302"/>
      <c r="P4" s="302"/>
      <c r="Q4" s="264"/>
      <c r="R4" s="265"/>
    </row>
    <row r="5" spans="1:18" ht="15.75">
      <c r="A5" s="298"/>
      <c r="B5" s="299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300">
        <v>1</v>
      </c>
      <c r="N5" s="293"/>
      <c r="O5" s="292">
        <v>2</v>
      </c>
      <c r="P5" s="293"/>
      <c r="Q5" s="300">
        <v>3</v>
      </c>
      <c r="R5" s="293"/>
    </row>
    <row r="6" spans="1:18" ht="15.75">
      <c r="A6" s="298"/>
      <c r="B6" s="299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4"/>
      <c r="N6" s="284"/>
      <c r="O6" s="284"/>
      <c r="P6" s="284"/>
      <c r="Q6" s="284"/>
      <c r="R6" s="284"/>
    </row>
    <row r="7" spans="1:18" ht="70.5">
      <c r="A7" s="298"/>
      <c r="B7" s="29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54" t="s">
        <v>60</v>
      </c>
      <c r="N7" s="54" t="s">
        <v>97</v>
      </c>
      <c r="O7" s="54" t="s">
        <v>60</v>
      </c>
      <c r="P7" s="54" t="s">
        <v>97</v>
      </c>
      <c r="Q7" s="54" t="s">
        <v>60</v>
      </c>
      <c r="R7" s="54" t="s">
        <v>97</v>
      </c>
    </row>
    <row r="8" spans="1:18" ht="18.75">
      <c r="A8" s="50">
        <v>1</v>
      </c>
      <c r="B8" s="51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49">
        <v>12</v>
      </c>
      <c r="M8" s="279">
        <v>13</v>
      </c>
      <c r="N8" s="296"/>
      <c r="O8" s="279">
        <v>14</v>
      </c>
      <c r="P8" s="280"/>
      <c r="Q8" s="279">
        <v>15</v>
      </c>
      <c r="R8" s="280"/>
    </row>
    <row r="9" spans="1:18" ht="15.75">
      <c r="A9" s="295" t="s">
        <v>126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</row>
    <row r="10" spans="1:18" ht="15.75">
      <c r="A10" s="295" t="s">
        <v>127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8" ht="15.75">
      <c r="A11" s="38">
        <v>1</v>
      </c>
      <c r="B11" s="55" t="s">
        <v>61</v>
      </c>
      <c r="C11" s="35"/>
      <c r="D11" s="35">
        <v>1</v>
      </c>
      <c r="E11" s="36"/>
      <c r="F11" s="38">
        <v>2</v>
      </c>
      <c r="G11" s="35">
        <f>F11*30</f>
        <v>60</v>
      </c>
      <c r="H11" s="37">
        <v>0</v>
      </c>
      <c r="I11" s="38">
        <v>0</v>
      </c>
      <c r="J11" s="37"/>
      <c r="K11" s="38">
        <f>H11-I11</f>
        <v>0</v>
      </c>
      <c r="L11" s="56">
        <f>G11-H11</f>
        <v>60</v>
      </c>
      <c r="M11" s="57" t="s">
        <v>98</v>
      </c>
      <c r="N11" s="57" t="s">
        <v>98</v>
      </c>
      <c r="O11" s="57"/>
      <c r="P11" s="57"/>
      <c r="Q11" s="57"/>
      <c r="R11" s="57"/>
    </row>
    <row r="12" spans="1:18" ht="31.5">
      <c r="A12" s="38">
        <v>2</v>
      </c>
      <c r="B12" s="55" t="s">
        <v>125</v>
      </c>
      <c r="C12" s="35"/>
      <c r="D12" s="35"/>
      <c r="E12" s="36"/>
      <c r="F12" s="69">
        <f>F13+F14</f>
        <v>3</v>
      </c>
      <c r="G12" s="35">
        <f>F12*30</f>
        <v>90</v>
      </c>
      <c r="H12" s="37"/>
      <c r="I12" s="38"/>
      <c r="J12" s="37"/>
      <c r="K12" s="38"/>
      <c r="L12" s="56"/>
      <c r="M12" s="57"/>
      <c r="N12" s="57"/>
      <c r="O12" s="57"/>
      <c r="P12" s="57"/>
      <c r="Q12" s="57"/>
      <c r="R12" s="57"/>
    </row>
    <row r="13" spans="1:18" ht="15.75">
      <c r="A13" s="38">
        <v>2.1</v>
      </c>
      <c r="B13" s="60" t="s">
        <v>78</v>
      </c>
      <c r="C13" s="38">
        <v>1</v>
      </c>
      <c r="D13" s="38"/>
      <c r="E13" s="41"/>
      <c r="F13" s="66">
        <v>1.5</v>
      </c>
      <c r="G13" s="38">
        <f>F13*30</f>
        <v>45</v>
      </c>
      <c r="H13" s="38">
        <v>4</v>
      </c>
      <c r="I13" s="38">
        <v>4</v>
      </c>
      <c r="J13" s="37"/>
      <c r="K13" s="37">
        <f>H13-I13</f>
        <v>0</v>
      </c>
      <c r="L13" s="53">
        <f>G13-H13</f>
        <v>41</v>
      </c>
      <c r="M13" s="38">
        <v>4</v>
      </c>
      <c r="N13" s="38">
        <v>0</v>
      </c>
      <c r="O13" s="38"/>
      <c r="P13" s="38"/>
      <c r="Q13" s="38"/>
      <c r="R13" s="38"/>
    </row>
    <row r="14" spans="1:18" ht="16.5" thickBot="1">
      <c r="A14" s="87">
        <v>2.2</v>
      </c>
      <c r="B14" s="88" t="s">
        <v>62</v>
      </c>
      <c r="C14" s="89"/>
      <c r="D14" s="89">
        <v>1</v>
      </c>
      <c r="E14" s="90"/>
      <c r="F14" s="91">
        <v>1.5</v>
      </c>
      <c r="G14" s="89">
        <f>F14*30</f>
        <v>45</v>
      </c>
      <c r="H14" s="92">
        <v>0</v>
      </c>
      <c r="I14" s="87">
        <v>0</v>
      </c>
      <c r="J14" s="92"/>
      <c r="K14" s="87"/>
      <c r="L14" s="93">
        <f>G14-H14</f>
        <v>45</v>
      </c>
      <c r="M14" s="94" t="s">
        <v>98</v>
      </c>
      <c r="N14" s="94" t="s">
        <v>98</v>
      </c>
      <c r="O14" s="94"/>
      <c r="P14" s="94"/>
      <c r="Q14" s="94"/>
      <c r="R14" s="94"/>
    </row>
    <row r="15" spans="1:18" ht="16.5" thickBot="1">
      <c r="A15" s="285" t="s">
        <v>63</v>
      </c>
      <c r="B15" s="286"/>
      <c r="C15" s="95"/>
      <c r="D15" s="96"/>
      <c r="E15" s="97"/>
      <c r="F15" s="98">
        <f>F11+F12</f>
        <v>5</v>
      </c>
      <c r="G15" s="99">
        <f>G11+G12</f>
        <v>150</v>
      </c>
      <c r="H15" s="99">
        <f aca="true" t="shared" si="0" ref="H15:N15">SUM(H11:H14)</f>
        <v>4</v>
      </c>
      <c r="I15" s="99">
        <f t="shared" si="0"/>
        <v>4</v>
      </c>
      <c r="J15" s="99">
        <f t="shared" si="0"/>
        <v>0</v>
      </c>
      <c r="K15" s="99">
        <f t="shared" si="0"/>
        <v>0</v>
      </c>
      <c r="L15" s="99">
        <f t="shared" si="0"/>
        <v>146</v>
      </c>
      <c r="M15" s="121">
        <f t="shared" si="0"/>
        <v>4</v>
      </c>
      <c r="N15" s="121">
        <f t="shared" si="0"/>
        <v>0</v>
      </c>
      <c r="O15" s="121">
        <f>O11+O12+O14</f>
        <v>0</v>
      </c>
      <c r="P15" s="121">
        <f>P11+P12+P14</f>
        <v>0</v>
      </c>
      <c r="Q15" s="121">
        <f>Q11+Q12+Q14</f>
        <v>0</v>
      </c>
      <c r="R15" s="122">
        <f>R11+R12+R14</f>
        <v>0</v>
      </c>
    </row>
    <row r="16" spans="1:18" ht="15.75">
      <c r="A16" s="266" t="s">
        <v>130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</row>
    <row r="17" spans="1:18" ht="15.75">
      <c r="A17" s="38">
        <v>1</v>
      </c>
      <c r="B17" s="55" t="s">
        <v>64</v>
      </c>
      <c r="C17" s="38"/>
      <c r="D17" s="38">
        <v>2</v>
      </c>
      <c r="E17" s="41"/>
      <c r="F17" s="69">
        <v>3</v>
      </c>
      <c r="G17" s="38">
        <f>F17*30</f>
        <v>90</v>
      </c>
      <c r="H17" s="56">
        <v>4</v>
      </c>
      <c r="I17" s="56">
        <v>4</v>
      </c>
      <c r="J17" s="53"/>
      <c r="K17" s="56">
        <v>0</v>
      </c>
      <c r="L17" s="53">
        <f>G17-H17</f>
        <v>86</v>
      </c>
      <c r="M17" s="57"/>
      <c r="N17" s="57"/>
      <c r="O17" s="37">
        <v>4</v>
      </c>
      <c r="P17" s="37">
        <v>0</v>
      </c>
      <c r="Q17" s="57"/>
      <c r="R17" s="57"/>
    </row>
    <row r="18" spans="1:18" ht="15.75">
      <c r="A18" s="39">
        <v>2</v>
      </c>
      <c r="B18" s="58" t="s">
        <v>65</v>
      </c>
      <c r="C18" s="39"/>
      <c r="D18" s="39"/>
      <c r="E18" s="40"/>
      <c r="F18" s="66">
        <v>13</v>
      </c>
      <c r="G18" s="38">
        <f aca="true" t="shared" si="1" ref="G18:G28">F18*30</f>
        <v>390</v>
      </c>
      <c r="H18" s="39"/>
      <c r="I18" s="65"/>
      <c r="J18" s="39"/>
      <c r="K18" s="39"/>
      <c r="L18" s="39"/>
      <c r="M18" s="59"/>
      <c r="N18" s="59"/>
      <c r="O18" s="59"/>
      <c r="P18" s="59"/>
      <c r="Q18" s="59"/>
      <c r="R18" s="59"/>
    </row>
    <row r="19" spans="1:18" ht="15.75">
      <c r="A19" s="57" t="s">
        <v>66</v>
      </c>
      <c r="B19" s="60" t="s">
        <v>67</v>
      </c>
      <c r="C19" s="38">
        <v>2</v>
      </c>
      <c r="D19" s="38"/>
      <c r="E19" s="41"/>
      <c r="F19" s="69">
        <v>2.5</v>
      </c>
      <c r="G19" s="38">
        <f t="shared" si="1"/>
        <v>75</v>
      </c>
      <c r="H19" s="38">
        <f>I19+K19</f>
        <v>6</v>
      </c>
      <c r="I19" s="37">
        <v>4</v>
      </c>
      <c r="J19" s="37"/>
      <c r="K19" s="37">
        <v>2</v>
      </c>
      <c r="L19" s="53">
        <f>G19-H19</f>
        <v>69</v>
      </c>
      <c r="M19" s="57"/>
      <c r="N19" s="57"/>
      <c r="O19" s="37">
        <v>4</v>
      </c>
      <c r="P19" s="37">
        <v>2</v>
      </c>
      <c r="Q19" s="57"/>
      <c r="R19" s="57"/>
    </row>
    <row r="20" spans="1:18" ht="15.75">
      <c r="A20" s="57" t="s">
        <v>68</v>
      </c>
      <c r="B20" s="60" t="s">
        <v>69</v>
      </c>
      <c r="C20" s="38">
        <v>1</v>
      </c>
      <c r="D20" s="38"/>
      <c r="E20" s="41"/>
      <c r="F20" s="69">
        <v>2.5</v>
      </c>
      <c r="G20" s="38">
        <f t="shared" si="1"/>
        <v>75</v>
      </c>
      <c r="H20" s="38">
        <f>I20+K20</f>
        <v>6</v>
      </c>
      <c r="I20" s="37">
        <v>4</v>
      </c>
      <c r="J20" s="42"/>
      <c r="K20" s="37">
        <v>2</v>
      </c>
      <c r="L20" s="53">
        <f aca="true" t="shared" si="2" ref="L20:L25">G20-H20</f>
        <v>69</v>
      </c>
      <c r="M20" s="37">
        <v>4</v>
      </c>
      <c r="N20" s="37">
        <v>2</v>
      </c>
      <c r="O20" s="57"/>
      <c r="P20" s="57"/>
      <c r="Q20" s="57"/>
      <c r="R20" s="57"/>
    </row>
    <row r="21" spans="1:18" ht="15.75">
      <c r="A21" s="57" t="s">
        <v>70</v>
      </c>
      <c r="B21" s="60" t="s">
        <v>71</v>
      </c>
      <c r="C21" s="38">
        <v>1</v>
      </c>
      <c r="D21" s="38"/>
      <c r="E21" s="41"/>
      <c r="F21" s="69">
        <v>2.5</v>
      </c>
      <c r="G21" s="38">
        <f t="shared" si="1"/>
        <v>75</v>
      </c>
      <c r="H21" s="38">
        <f>I21+K21</f>
        <v>6</v>
      </c>
      <c r="I21" s="37">
        <v>4</v>
      </c>
      <c r="J21" s="37"/>
      <c r="K21" s="37">
        <v>2</v>
      </c>
      <c r="L21" s="53">
        <f t="shared" si="2"/>
        <v>69</v>
      </c>
      <c r="M21" s="37">
        <v>4</v>
      </c>
      <c r="N21" s="37">
        <v>2</v>
      </c>
      <c r="O21" s="57"/>
      <c r="P21" s="57"/>
      <c r="Q21" s="57"/>
      <c r="R21" s="57"/>
    </row>
    <row r="22" spans="1:18" ht="15.75">
      <c r="A22" s="57" t="s">
        <v>72</v>
      </c>
      <c r="B22" s="60" t="s">
        <v>73</v>
      </c>
      <c r="C22" s="38"/>
      <c r="D22" s="38">
        <v>1</v>
      </c>
      <c r="E22" s="41"/>
      <c r="F22" s="69">
        <v>2</v>
      </c>
      <c r="G22" s="38">
        <f t="shared" si="1"/>
        <v>60</v>
      </c>
      <c r="H22" s="38">
        <v>4</v>
      </c>
      <c r="I22" s="38">
        <v>4</v>
      </c>
      <c r="J22" s="37"/>
      <c r="K22" s="37">
        <f>H22-I22</f>
        <v>0</v>
      </c>
      <c r="L22" s="53">
        <f t="shared" si="2"/>
        <v>56</v>
      </c>
      <c r="M22" s="37">
        <v>4</v>
      </c>
      <c r="N22" s="37">
        <v>0</v>
      </c>
      <c r="O22" s="57"/>
      <c r="P22" s="57"/>
      <c r="Q22" s="57"/>
      <c r="R22" s="57"/>
    </row>
    <row r="23" spans="1:18" ht="15.75">
      <c r="A23" s="57" t="s">
        <v>74</v>
      </c>
      <c r="B23" s="60" t="s">
        <v>75</v>
      </c>
      <c r="C23" s="38">
        <v>2</v>
      </c>
      <c r="D23" s="38"/>
      <c r="E23" s="41"/>
      <c r="F23" s="69">
        <v>2.5</v>
      </c>
      <c r="G23" s="38">
        <f t="shared" si="1"/>
        <v>75</v>
      </c>
      <c r="H23" s="38">
        <v>6</v>
      </c>
      <c r="I23" s="38">
        <v>4</v>
      </c>
      <c r="J23" s="37"/>
      <c r="K23" s="37">
        <v>2</v>
      </c>
      <c r="L23" s="53">
        <v>82</v>
      </c>
      <c r="M23" s="38"/>
      <c r="N23" s="38"/>
      <c r="O23" s="38">
        <v>4</v>
      </c>
      <c r="P23" s="38">
        <v>2</v>
      </c>
      <c r="Q23" s="38"/>
      <c r="R23" s="38"/>
    </row>
    <row r="24" spans="1:18" ht="15.75">
      <c r="A24" s="57" t="s">
        <v>76</v>
      </c>
      <c r="B24" s="60" t="s">
        <v>77</v>
      </c>
      <c r="C24" s="38"/>
      <c r="D24" s="38"/>
      <c r="E24" s="41">
        <v>2</v>
      </c>
      <c r="F24" s="69">
        <v>1</v>
      </c>
      <c r="G24" s="38">
        <f t="shared" si="1"/>
        <v>30</v>
      </c>
      <c r="H24" s="38">
        <v>4</v>
      </c>
      <c r="I24" s="38"/>
      <c r="J24" s="37"/>
      <c r="K24" s="37">
        <v>4</v>
      </c>
      <c r="L24" s="53">
        <f t="shared" si="2"/>
        <v>26</v>
      </c>
      <c r="M24" s="38"/>
      <c r="N24" s="38"/>
      <c r="O24" s="38">
        <v>4</v>
      </c>
      <c r="P24" s="38">
        <v>0</v>
      </c>
      <c r="Q24" s="38"/>
      <c r="R24" s="38"/>
    </row>
    <row r="25" spans="1:18" ht="15.75">
      <c r="A25" s="38">
        <v>3</v>
      </c>
      <c r="B25" s="60" t="s">
        <v>81</v>
      </c>
      <c r="C25" s="38">
        <v>2</v>
      </c>
      <c r="D25" s="38"/>
      <c r="E25" s="41"/>
      <c r="F25" s="69">
        <v>3</v>
      </c>
      <c r="G25" s="38">
        <f t="shared" si="1"/>
        <v>90</v>
      </c>
      <c r="H25" s="38">
        <v>6</v>
      </c>
      <c r="I25" s="38">
        <v>4</v>
      </c>
      <c r="J25" s="37"/>
      <c r="K25" s="37">
        <v>2</v>
      </c>
      <c r="L25" s="53">
        <f t="shared" si="2"/>
        <v>84</v>
      </c>
      <c r="M25" s="38"/>
      <c r="N25" s="38"/>
      <c r="O25" s="38">
        <v>4</v>
      </c>
      <c r="P25" s="38">
        <v>2</v>
      </c>
      <c r="Q25" s="38"/>
      <c r="R25" s="38"/>
    </row>
    <row r="26" spans="1:18" ht="15.75">
      <c r="A26" s="38">
        <v>4</v>
      </c>
      <c r="B26" s="60" t="s">
        <v>83</v>
      </c>
      <c r="C26" s="38"/>
      <c r="D26" s="38">
        <v>1</v>
      </c>
      <c r="E26" s="70"/>
      <c r="F26" s="64">
        <v>2.5</v>
      </c>
      <c r="G26" s="35">
        <f t="shared" si="1"/>
        <v>75</v>
      </c>
      <c r="H26" s="35">
        <v>4</v>
      </c>
      <c r="I26" s="35">
        <v>4</v>
      </c>
      <c r="J26" s="42"/>
      <c r="K26" s="35">
        <f>H26-I26</f>
        <v>0</v>
      </c>
      <c r="L26" s="38">
        <f>G26-H26</f>
        <v>71</v>
      </c>
      <c r="M26" s="37">
        <v>4</v>
      </c>
      <c r="N26" s="37">
        <v>0</v>
      </c>
      <c r="O26" s="57"/>
      <c r="P26" s="57"/>
      <c r="Q26" s="57"/>
      <c r="R26" s="57"/>
    </row>
    <row r="27" spans="1:18" ht="15.75">
      <c r="A27" s="38">
        <v>5</v>
      </c>
      <c r="B27" s="60" t="s">
        <v>84</v>
      </c>
      <c r="C27" s="38"/>
      <c r="D27" s="38">
        <v>2</v>
      </c>
      <c r="E27" s="70"/>
      <c r="F27" s="69">
        <v>2.5</v>
      </c>
      <c r="G27" s="35">
        <f t="shared" si="1"/>
        <v>75</v>
      </c>
      <c r="H27" s="38">
        <v>4</v>
      </c>
      <c r="I27" s="38">
        <v>4</v>
      </c>
      <c r="J27" s="42"/>
      <c r="K27" s="38">
        <v>0</v>
      </c>
      <c r="L27" s="38">
        <f>G27-H27</f>
        <v>71</v>
      </c>
      <c r="M27" s="57"/>
      <c r="N27" s="57"/>
      <c r="O27" s="37">
        <v>4</v>
      </c>
      <c r="P27" s="37">
        <v>0</v>
      </c>
      <c r="Q27" s="57"/>
      <c r="R27" s="57"/>
    </row>
    <row r="28" spans="1:18" ht="16.5" thickBot="1">
      <c r="A28" s="87">
        <v>6</v>
      </c>
      <c r="B28" s="100" t="s">
        <v>85</v>
      </c>
      <c r="C28" s="87"/>
      <c r="D28" s="87">
        <v>1</v>
      </c>
      <c r="E28" s="101"/>
      <c r="F28" s="102">
        <v>2.5</v>
      </c>
      <c r="G28" s="89">
        <f t="shared" si="1"/>
        <v>75</v>
      </c>
      <c r="H28" s="87">
        <v>4</v>
      </c>
      <c r="I28" s="87">
        <v>4</v>
      </c>
      <c r="J28" s="103"/>
      <c r="K28" s="87">
        <v>0</v>
      </c>
      <c r="L28" s="87">
        <f>G28-H28</f>
        <v>71</v>
      </c>
      <c r="M28" s="92">
        <v>4</v>
      </c>
      <c r="N28" s="92">
        <v>0</v>
      </c>
      <c r="O28" s="94"/>
      <c r="P28" s="94"/>
      <c r="Q28" s="94"/>
      <c r="R28" s="94"/>
    </row>
    <row r="29" spans="1:18" ht="16.5" thickBot="1">
      <c r="A29" s="285" t="s">
        <v>82</v>
      </c>
      <c r="B29" s="286"/>
      <c r="C29" s="95"/>
      <c r="D29" s="95"/>
      <c r="E29" s="104"/>
      <c r="F29" s="105">
        <f>F17+F18+F25+F26+F27+F28</f>
        <v>26.5</v>
      </c>
      <c r="G29" s="105">
        <f>G17+G18+G25+G26+G27+G28</f>
        <v>795</v>
      </c>
      <c r="H29" s="106">
        <f aca="true" t="shared" si="3" ref="H29:R29">SUM(H17:H28)</f>
        <v>54</v>
      </c>
      <c r="I29" s="106">
        <f t="shared" si="3"/>
        <v>40</v>
      </c>
      <c r="J29" s="106">
        <f t="shared" si="3"/>
        <v>0</v>
      </c>
      <c r="K29" s="106">
        <f t="shared" si="3"/>
        <v>14</v>
      </c>
      <c r="L29" s="106">
        <f t="shared" si="3"/>
        <v>754</v>
      </c>
      <c r="M29" s="106">
        <f t="shared" si="3"/>
        <v>20</v>
      </c>
      <c r="N29" s="106">
        <f t="shared" si="3"/>
        <v>4</v>
      </c>
      <c r="O29" s="106">
        <f t="shared" si="3"/>
        <v>24</v>
      </c>
      <c r="P29" s="106">
        <f t="shared" si="3"/>
        <v>6</v>
      </c>
      <c r="Q29" s="106">
        <f t="shared" si="3"/>
        <v>0</v>
      </c>
      <c r="R29" s="106">
        <f t="shared" si="3"/>
        <v>0</v>
      </c>
    </row>
    <row r="30" spans="1:18" ht="15.75">
      <c r="A30" s="287" t="s">
        <v>128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9"/>
    </row>
    <row r="31" spans="1:18" ht="12.75">
      <c r="A31" s="263" t="s">
        <v>129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5"/>
    </row>
    <row r="32" spans="1:18" ht="15.75">
      <c r="A32" s="267" t="s">
        <v>108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9"/>
    </row>
    <row r="33" spans="1:18" ht="15.75" customHeight="1">
      <c r="A33" s="38"/>
      <c r="B33" s="74" t="s">
        <v>79</v>
      </c>
      <c r="C33" s="38">
        <v>1</v>
      </c>
      <c r="D33" s="38"/>
      <c r="E33" s="41"/>
      <c r="F33" s="69">
        <v>3</v>
      </c>
      <c r="G33" s="38">
        <f>F33*30</f>
        <v>90</v>
      </c>
      <c r="H33" s="38">
        <v>6</v>
      </c>
      <c r="I33" s="38">
        <v>4</v>
      </c>
      <c r="J33" s="37"/>
      <c r="K33" s="37">
        <v>2</v>
      </c>
      <c r="L33" s="53">
        <f>G33-H33</f>
        <v>84</v>
      </c>
      <c r="M33" s="37">
        <v>4</v>
      </c>
      <c r="N33" s="37">
        <v>2</v>
      </c>
      <c r="O33" s="57"/>
      <c r="P33" s="57"/>
      <c r="Q33" s="57"/>
      <c r="R33" s="57"/>
    </row>
    <row r="34" spans="1:18" ht="31.5">
      <c r="A34" s="38"/>
      <c r="B34" s="74" t="s">
        <v>80</v>
      </c>
      <c r="C34" s="38"/>
      <c r="D34" s="38">
        <v>1</v>
      </c>
      <c r="E34" s="41"/>
      <c r="F34" s="69">
        <v>3</v>
      </c>
      <c r="G34" s="38">
        <f>F34*30</f>
        <v>90</v>
      </c>
      <c r="H34" s="38">
        <v>4</v>
      </c>
      <c r="I34" s="38">
        <v>2</v>
      </c>
      <c r="J34" s="303">
        <v>2</v>
      </c>
      <c r="K34" s="37">
        <v>0</v>
      </c>
      <c r="L34" s="53">
        <f>G34-H34</f>
        <v>86</v>
      </c>
      <c r="M34" s="38">
        <v>4</v>
      </c>
      <c r="N34" s="38">
        <v>0</v>
      </c>
      <c r="O34" s="38"/>
      <c r="P34" s="38"/>
      <c r="Q34" s="38"/>
      <c r="R34" s="38"/>
    </row>
    <row r="35" spans="1:18" ht="15.75">
      <c r="A35" s="270" t="s">
        <v>109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2"/>
    </row>
    <row r="36" spans="1:18" ht="32.25" customHeight="1">
      <c r="A36" s="38"/>
      <c r="B36" s="75" t="s">
        <v>110</v>
      </c>
      <c r="C36" s="38">
        <v>1</v>
      </c>
      <c r="D36" s="38"/>
      <c r="E36" s="41"/>
      <c r="F36" s="69">
        <v>3</v>
      </c>
      <c r="G36" s="38">
        <f>F36*30</f>
        <v>90</v>
      </c>
      <c r="H36" s="38">
        <v>6</v>
      </c>
      <c r="I36" s="38">
        <v>4</v>
      </c>
      <c r="J36" s="37"/>
      <c r="K36" s="37">
        <v>2</v>
      </c>
      <c r="L36" s="53">
        <f>G36-H36</f>
        <v>84</v>
      </c>
      <c r="M36" s="37">
        <v>4</v>
      </c>
      <c r="N36" s="37">
        <v>2</v>
      </c>
      <c r="O36" s="57"/>
      <c r="P36" s="57"/>
      <c r="Q36" s="57"/>
      <c r="R36" s="57"/>
    </row>
    <row r="37" spans="1:18" ht="30.75" customHeight="1">
      <c r="A37" s="38"/>
      <c r="B37" s="74" t="s">
        <v>111</v>
      </c>
      <c r="C37" s="38"/>
      <c r="D37" s="38">
        <v>1</v>
      </c>
      <c r="E37" s="41"/>
      <c r="F37" s="69">
        <v>3</v>
      </c>
      <c r="G37" s="38">
        <f>F37*30</f>
        <v>90</v>
      </c>
      <c r="H37" s="38">
        <v>6</v>
      </c>
      <c r="I37" s="38">
        <v>2</v>
      </c>
      <c r="J37" s="37">
        <v>4</v>
      </c>
      <c r="K37" s="37">
        <v>0</v>
      </c>
      <c r="L37" s="53">
        <f>G37-H37</f>
        <v>84</v>
      </c>
      <c r="M37" s="38">
        <v>4</v>
      </c>
      <c r="N37" s="38">
        <v>0</v>
      </c>
      <c r="O37" s="38"/>
      <c r="P37" s="38"/>
      <c r="Q37" s="38"/>
      <c r="R37" s="38"/>
    </row>
    <row r="38" spans="1:18" ht="16.5" customHeight="1">
      <c r="A38" s="270" t="s">
        <v>112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2"/>
    </row>
    <row r="39" spans="1:18" ht="30.75" customHeight="1">
      <c r="A39" s="38"/>
      <c r="B39" s="76" t="s">
        <v>113</v>
      </c>
      <c r="C39" s="38">
        <v>1</v>
      </c>
      <c r="D39" s="38"/>
      <c r="E39" s="41"/>
      <c r="F39" s="69">
        <v>3</v>
      </c>
      <c r="G39" s="38">
        <f>F39*30</f>
        <v>90</v>
      </c>
      <c r="H39" s="38">
        <v>6</v>
      </c>
      <c r="I39" s="38">
        <v>4</v>
      </c>
      <c r="J39" s="37"/>
      <c r="K39" s="37">
        <v>2</v>
      </c>
      <c r="L39" s="53">
        <f>G39-H39</f>
        <v>84</v>
      </c>
      <c r="M39" s="37">
        <v>4</v>
      </c>
      <c r="N39" s="37">
        <v>2</v>
      </c>
      <c r="O39" s="57"/>
      <c r="P39" s="57"/>
      <c r="Q39" s="57"/>
      <c r="R39" s="57"/>
    </row>
    <row r="40" spans="1:18" ht="50.25" customHeight="1" thickBot="1">
      <c r="A40" s="87"/>
      <c r="B40" s="77" t="s">
        <v>114</v>
      </c>
      <c r="C40" s="87"/>
      <c r="D40" s="87">
        <v>1</v>
      </c>
      <c r="E40" s="107"/>
      <c r="F40" s="102">
        <v>3</v>
      </c>
      <c r="G40" s="87">
        <f>F40*30</f>
        <v>90</v>
      </c>
      <c r="H40" s="38">
        <v>6</v>
      </c>
      <c r="I40" s="38">
        <v>2</v>
      </c>
      <c r="J40" s="37">
        <v>4</v>
      </c>
      <c r="K40" s="37">
        <v>0</v>
      </c>
      <c r="L40" s="108">
        <f>G40-H40</f>
        <v>84</v>
      </c>
      <c r="M40" s="38">
        <v>4</v>
      </c>
      <c r="N40" s="38">
        <v>0</v>
      </c>
      <c r="O40" s="87"/>
      <c r="P40" s="87"/>
      <c r="Q40" s="87"/>
      <c r="R40" s="87"/>
    </row>
    <row r="41" spans="1:18" ht="16.5" customHeight="1" thickBot="1">
      <c r="A41" s="290" t="s">
        <v>86</v>
      </c>
      <c r="B41" s="291"/>
      <c r="C41" s="109"/>
      <c r="D41" s="109"/>
      <c r="E41" s="109"/>
      <c r="F41" s="105">
        <f>F39+F40</f>
        <v>6</v>
      </c>
      <c r="G41" s="110">
        <f>G39+G40</f>
        <v>180</v>
      </c>
      <c r="H41" s="95">
        <f>H39+H40</f>
        <v>12</v>
      </c>
      <c r="I41" s="95">
        <f>I39+I40</f>
        <v>6</v>
      </c>
      <c r="J41" s="95">
        <f>J40</f>
        <v>4</v>
      </c>
      <c r="K41" s="95">
        <f>K39+K40</f>
        <v>2</v>
      </c>
      <c r="L41" s="106">
        <f>L39+L40</f>
        <v>168</v>
      </c>
      <c r="M41" s="106">
        <f>M39+M40</f>
        <v>8</v>
      </c>
      <c r="N41" s="106">
        <f>N39+N40</f>
        <v>2</v>
      </c>
      <c r="O41" s="106">
        <f>O32+O33+O34+O35+O36</f>
        <v>0</v>
      </c>
      <c r="P41" s="106">
        <f>P32+P33+P34+P35+P36</f>
        <v>0</v>
      </c>
      <c r="Q41" s="106">
        <f>Q32+Q33+Q34+Q35+Q36</f>
        <v>0</v>
      </c>
      <c r="R41" s="127">
        <f>R32+R33+R34+R35+R36</f>
        <v>0</v>
      </c>
    </row>
    <row r="42" spans="1:18" ht="16.5" customHeight="1">
      <c r="A42" s="281" t="s">
        <v>131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</row>
    <row r="43" spans="1:18" ht="16.5" customHeight="1">
      <c r="A43" s="61">
        <v>1</v>
      </c>
      <c r="B43" s="62" t="s">
        <v>87</v>
      </c>
      <c r="C43" s="38"/>
      <c r="D43" s="38">
        <v>3</v>
      </c>
      <c r="E43" s="38"/>
      <c r="F43" s="64">
        <v>4.5</v>
      </c>
      <c r="G43" s="63">
        <f>F43*30</f>
        <v>135</v>
      </c>
      <c r="H43" s="63"/>
      <c r="I43" s="64"/>
      <c r="J43" s="64"/>
      <c r="K43" s="64"/>
      <c r="L43" s="64"/>
      <c r="M43" s="65"/>
      <c r="N43" s="65"/>
      <c r="O43" s="65"/>
      <c r="P43" s="65"/>
      <c r="Q43" s="65"/>
      <c r="R43" s="65"/>
    </row>
    <row r="44" spans="1:18" ht="16.5" customHeight="1" thickBot="1">
      <c r="A44" s="111">
        <v>2</v>
      </c>
      <c r="B44" s="112" t="s">
        <v>20</v>
      </c>
      <c r="C44" s="87"/>
      <c r="D44" s="87">
        <v>3</v>
      </c>
      <c r="E44" s="87"/>
      <c r="F44" s="113">
        <v>15</v>
      </c>
      <c r="G44" s="114">
        <f>F44*30</f>
        <v>450</v>
      </c>
      <c r="H44" s="114"/>
      <c r="I44" s="115"/>
      <c r="J44" s="115"/>
      <c r="K44" s="113"/>
      <c r="L44" s="113"/>
      <c r="M44" s="116"/>
      <c r="N44" s="116"/>
      <c r="O44" s="116"/>
      <c r="P44" s="116"/>
      <c r="Q44" s="116"/>
      <c r="R44" s="116"/>
    </row>
    <row r="45" spans="1:18" ht="16.5" customHeight="1" thickBot="1">
      <c r="A45" s="117"/>
      <c r="B45" s="118" t="s">
        <v>86</v>
      </c>
      <c r="C45" s="119"/>
      <c r="D45" s="95"/>
      <c r="E45" s="95"/>
      <c r="F45" s="105">
        <f>SUM(F43:F44)</f>
        <v>19.5</v>
      </c>
      <c r="G45" s="120">
        <f>F45*30</f>
        <v>585</v>
      </c>
      <c r="H45" s="121"/>
      <c r="I45" s="105"/>
      <c r="J45" s="105"/>
      <c r="K45" s="105"/>
      <c r="L45" s="105"/>
      <c r="M45" s="121">
        <f aca="true" t="shared" si="4" ref="M45:R45">M43+M44</f>
        <v>0</v>
      </c>
      <c r="N45" s="121">
        <f t="shared" si="4"/>
        <v>0</v>
      </c>
      <c r="O45" s="121">
        <f t="shared" si="4"/>
        <v>0</v>
      </c>
      <c r="P45" s="121">
        <f t="shared" si="4"/>
        <v>0</v>
      </c>
      <c r="Q45" s="121">
        <f t="shared" si="4"/>
        <v>0</v>
      </c>
      <c r="R45" s="122">
        <f t="shared" si="4"/>
        <v>0</v>
      </c>
    </row>
    <row r="46" spans="1:18" ht="16.5" customHeight="1">
      <c r="A46" s="281" t="s">
        <v>132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</row>
    <row r="47" spans="1:18" ht="16.5" customHeight="1">
      <c r="A47" s="61">
        <v>1</v>
      </c>
      <c r="B47" s="67" t="s">
        <v>88</v>
      </c>
      <c r="C47" s="35"/>
      <c r="D47" s="35">
        <v>3</v>
      </c>
      <c r="E47" s="35"/>
      <c r="F47" s="64">
        <v>3</v>
      </c>
      <c r="G47" s="63">
        <f>F47*30</f>
        <v>90</v>
      </c>
      <c r="H47" s="64"/>
      <c r="I47" s="64"/>
      <c r="J47" s="64"/>
      <c r="K47" s="64"/>
      <c r="L47" s="64"/>
      <c r="M47" s="68"/>
      <c r="N47" s="68"/>
      <c r="O47" s="68"/>
      <c r="P47" s="68"/>
      <c r="Q47" s="68"/>
      <c r="R47" s="68"/>
    </row>
    <row r="48" spans="1:18" ht="16.5" customHeight="1">
      <c r="A48" s="71"/>
      <c r="B48" s="71" t="s">
        <v>86</v>
      </c>
      <c r="C48" s="72"/>
      <c r="D48" s="38"/>
      <c r="E48" s="38"/>
      <c r="F48" s="66">
        <f>SUM(F47:F47)</f>
        <v>3</v>
      </c>
      <c r="G48" s="63">
        <f>F48*30</f>
        <v>90</v>
      </c>
      <c r="H48" s="66"/>
      <c r="I48" s="66"/>
      <c r="J48" s="66"/>
      <c r="K48" s="66"/>
      <c r="L48" s="66"/>
      <c r="M48" s="73">
        <f aca="true" t="shared" si="5" ref="M48:R48">M47</f>
        <v>0</v>
      </c>
      <c r="N48" s="73">
        <f t="shared" si="5"/>
        <v>0</v>
      </c>
      <c r="O48" s="73">
        <f t="shared" si="5"/>
        <v>0</v>
      </c>
      <c r="P48" s="73">
        <f t="shared" si="5"/>
        <v>0</v>
      </c>
      <c r="Q48" s="73">
        <f t="shared" si="5"/>
        <v>0</v>
      </c>
      <c r="R48" s="73">
        <f t="shared" si="5"/>
        <v>0</v>
      </c>
    </row>
    <row r="49" spans="1:18" ht="16.5" customHeight="1" thickBot="1">
      <c r="A49" s="123"/>
      <c r="B49" s="123" t="s">
        <v>89</v>
      </c>
      <c r="C49" s="124"/>
      <c r="D49" s="87"/>
      <c r="E49" s="87"/>
      <c r="F49" s="115">
        <f>F29+F41+F45+F48</f>
        <v>55</v>
      </c>
      <c r="G49" s="114">
        <f>F49*30</f>
        <v>1650</v>
      </c>
      <c r="H49" s="115">
        <f>H29+H41+H45+H48</f>
        <v>66</v>
      </c>
      <c r="I49" s="115">
        <f>I29+I41+I45+I48</f>
        <v>46</v>
      </c>
      <c r="J49" s="115">
        <f>J29+J41+J45+J48</f>
        <v>4</v>
      </c>
      <c r="K49" s="115">
        <f>K29+K41+K45+K48</f>
        <v>16</v>
      </c>
      <c r="L49" s="115">
        <f>L29+L41+L45+L48</f>
        <v>922</v>
      </c>
      <c r="M49" s="115">
        <f>M29+M41</f>
        <v>28</v>
      </c>
      <c r="N49" s="115">
        <f>N29+N41</f>
        <v>6</v>
      </c>
      <c r="O49" s="115">
        <f>O29</f>
        <v>24</v>
      </c>
      <c r="P49" s="115">
        <f>P29</f>
        <v>6</v>
      </c>
      <c r="Q49" s="115">
        <f>Q29+Q41+Q45+Q48</f>
        <v>0</v>
      </c>
      <c r="R49" s="115">
        <f>R29+R41+R45+R48</f>
        <v>0</v>
      </c>
    </row>
    <row r="50" spans="1:18" ht="16.5" customHeight="1" thickBot="1">
      <c r="A50" s="117"/>
      <c r="B50" s="126" t="s">
        <v>90</v>
      </c>
      <c r="C50" s="118"/>
      <c r="D50" s="95"/>
      <c r="E50" s="95"/>
      <c r="F50" s="105">
        <f>F15+F49</f>
        <v>60</v>
      </c>
      <c r="G50" s="120">
        <f>F50*30</f>
        <v>1800</v>
      </c>
      <c r="H50" s="121">
        <f aca="true" t="shared" si="6" ref="H50:R50">H15+H49</f>
        <v>70</v>
      </c>
      <c r="I50" s="121">
        <f t="shared" si="6"/>
        <v>50</v>
      </c>
      <c r="J50" s="121">
        <f t="shared" si="6"/>
        <v>4</v>
      </c>
      <c r="K50" s="121">
        <f t="shared" si="6"/>
        <v>16</v>
      </c>
      <c r="L50" s="121">
        <f t="shared" si="6"/>
        <v>1068</v>
      </c>
      <c r="M50" s="121">
        <f t="shared" si="6"/>
        <v>32</v>
      </c>
      <c r="N50" s="121">
        <f t="shared" si="6"/>
        <v>6</v>
      </c>
      <c r="O50" s="121">
        <f t="shared" si="6"/>
        <v>24</v>
      </c>
      <c r="P50" s="121">
        <f t="shared" si="6"/>
        <v>6</v>
      </c>
      <c r="Q50" s="121">
        <f t="shared" si="6"/>
        <v>0</v>
      </c>
      <c r="R50" s="121">
        <f t="shared" si="6"/>
        <v>0</v>
      </c>
    </row>
    <row r="51" spans="1:18" ht="16.5" customHeight="1">
      <c r="A51" s="282" t="s">
        <v>91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137">
        <f>M50</f>
        <v>32</v>
      </c>
      <c r="N51" s="137">
        <f>N50</f>
        <v>6</v>
      </c>
      <c r="O51" s="137">
        <f>O50</f>
        <v>24</v>
      </c>
      <c r="P51" s="137">
        <f>P50</f>
        <v>6</v>
      </c>
      <c r="Q51" s="125"/>
      <c r="R51" s="125"/>
    </row>
    <row r="52" spans="1:18" ht="16.5" customHeight="1">
      <c r="A52" s="276" t="s">
        <v>92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62">
        <v>4</v>
      </c>
      <c r="N52" s="262"/>
      <c r="O52" s="262">
        <v>3</v>
      </c>
      <c r="P52" s="262"/>
      <c r="Q52" s="38"/>
      <c r="R52" s="38"/>
    </row>
    <row r="53" spans="1:18" ht="15.75">
      <c r="A53" s="276" t="s">
        <v>93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62">
        <v>6</v>
      </c>
      <c r="N53" s="262"/>
      <c r="O53" s="262">
        <v>2</v>
      </c>
      <c r="P53" s="262"/>
      <c r="Q53" s="38"/>
      <c r="R53" s="38"/>
    </row>
    <row r="54" spans="1:18" ht="15.75">
      <c r="A54" s="276" t="s">
        <v>94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62"/>
      <c r="N54" s="262"/>
      <c r="O54" s="262">
        <v>1</v>
      </c>
      <c r="P54" s="262"/>
      <c r="Q54" s="38"/>
      <c r="R54" s="38"/>
    </row>
    <row r="55" spans="1:18" ht="15.75">
      <c r="A55" s="274" t="s">
        <v>95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62"/>
      <c r="N55" s="262"/>
      <c r="O55" s="262"/>
      <c r="P55" s="262"/>
      <c r="Q55" s="38"/>
      <c r="R55" s="38"/>
    </row>
    <row r="56" spans="1:18" ht="15.75">
      <c r="A56" s="275" t="s">
        <v>96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62" t="s">
        <v>105</v>
      </c>
      <c r="N56" s="262"/>
      <c r="O56" s="262"/>
      <c r="P56" s="262"/>
      <c r="Q56" s="38"/>
      <c r="R56" s="38"/>
    </row>
    <row r="57" spans="1:18" ht="15.75">
      <c r="A57" s="277"/>
      <c r="B57" s="277"/>
      <c r="C57" s="277"/>
      <c r="D57" s="277"/>
      <c r="E57" s="278"/>
      <c r="F57" s="278"/>
      <c r="G57" s="278"/>
      <c r="H57" s="278"/>
      <c r="I57" s="278"/>
      <c r="J57" s="278"/>
      <c r="K57" s="278"/>
      <c r="L57" s="278"/>
      <c r="M57" s="273"/>
      <c r="N57" s="273"/>
      <c r="O57" s="273"/>
      <c r="P57" s="273"/>
      <c r="Q57" s="273"/>
      <c r="R57" s="273"/>
    </row>
    <row r="58" spans="2:18" ht="18">
      <c r="B58" s="128" t="s">
        <v>106</v>
      </c>
      <c r="C58" s="129"/>
      <c r="D58" s="129"/>
      <c r="E58" s="130"/>
      <c r="F58" s="130"/>
      <c r="G58" s="130"/>
      <c r="H58" s="130">
        <v>1</v>
      </c>
      <c r="I58" s="129"/>
      <c r="J58" s="129"/>
      <c r="K58" s="131" t="e">
        <f>F12+F14+F20+F21+F22+#REF!+F26+F28+F39+F40</f>
        <v>#REF!</v>
      </c>
      <c r="L58" s="44"/>
      <c r="M58" s="44"/>
      <c r="N58" s="44"/>
      <c r="O58" s="44"/>
      <c r="P58" s="44"/>
      <c r="Q58" s="44"/>
      <c r="R58" s="44"/>
    </row>
    <row r="59" spans="2:18" ht="18">
      <c r="B59" s="128"/>
      <c r="C59" s="129"/>
      <c r="D59" s="129"/>
      <c r="E59" s="130"/>
      <c r="F59" s="130"/>
      <c r="G59" s="130"/>
      <c r="H59" s="130">
        <v>2</v>
      </c>
      <c r="I59" s="129"/>
      <c r="J59" s="129"/>
      <c r="K59" s="131">
        <f>F11+F17+F19+F23+F24+F25+F27</f>
        <v>16.5</v>
      </c>
      <c r="L59" s="44"/>
      <c r="M59" s="44"/>
      <c r="N59" s="44"/>
      <c r="O59" s="44"/>
      <c r="P59" s="44"/>
      <c r="Q59" s="44"/>
      <c r="R59" s="44"/>
    </row>
    <row r="60" spans="2:18" ht="18">
      <c r="B60" s="128"/>
      <c r="C60" s="129"/>
      <c r="D60" s="129"/>
      <c r="E60" s="130"/>
      <c r="F60" s="130"/>
      <c r="G60" s="130"/>
      <c r="H60" s="130">
        <v>3</v>
      </c>
      <c r="I60" s="129"/>
      <c r="J60" s="129"/>
      <c r="K60" s="131">
        <f>F43+F44+F47</f>
        <v>22.5</v>
      </c>
      <c r="L60" s="44"/>
      <c r="M60" s="44"/>
      <c r="N60" s="44"/>
      <c r="O60" s="44"/>
      <c r="P60" s="44"/>
      <c r="Q60" s="44"/>
      <c r="R60" s="44"/>
    </row>
    <row r="61" spans="2:11" ht="18">
      <c r="B61" s="132"/>
      <c r="C61" s="133"/>
      <c r="D61" s="134"/>
      <c r="E61" s="133"/>
      <c r="F61" s="133"/>
      <c r="G61" s="135"/>
      <c r="H61" s="135"/>
      <c r="I61" s="135"/>
      <c r="J61" s="135"/>
      <c r="K61" s="136" t="e">
        <f>K58+K59+K60</f>
        <v>#REF!</v>
      </c>
    </row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56">
    <mergeCell ref="M55:N55"/>
    <mergeCell ref="O55:P55"/>
    <mergeCell ref="M6:R6"/>
    <mergeCell ref="A10:R10"/>
    <mergeCell ref="A15:B15"/>
    <mergeCell ref="K4:K7"/>
    <mergeCell ref="Q5:R5"/>
    <mergeCell ref="M4:R4"/>
    <mergeCell ref="M5:N5"/>
    <mergeCell ref="A1:R1"/>
    <mergeCell ref="A2:A7"/>
    <mergeCell ref="B2:B7"/>
    <mergeCell ref="C2:D3"/>
    <mergeCell ref="E2:E7"/>
    <mergeCell ref="F2:F7"/>
    <mergeCell ref="G2:L2"/>
    <mergeCell ref="L3:L7"/>
    <mergeCell ref="M2:R3"/>
    <mergeCell ref="C4:C7"/>
    <mergeCell ref="D4:D7"/>
    <mergeCell ref="H4:H7"/>
    <mergeCell ref="A9:R9"/>
    <mergeCell ref="M8:N8"/>
    <mergeCell ref="G3:G7"/>
    <mergeCell ref="H3:K3"/>
    <mergeCell ref="I4:I7"/>
    <mergeCell ref="J4:J7"/>
    <mergeCell ref="M52:N52"/>
    <mergeCell ref="A52:L52"/>
    <mergeCell ref="A29:B29"/>
    <mergeCell ref="A30:R30"/>
    <mergeCell ref="A41:B41"/>
    <mergeCell ref="O5:P5"/>
    <mergeCell ref="O8:P8"/>
    <mergeCell ref="Q8:R8"/>
    <mergeCell ref="A42:R42"/>
    <mergeCell ref="A46:R46"/>
    <mergeCell ref="M53:N53"/>
    <mergeCell ref="A51:L51"/>
    <mergeCell ref="M57:R57"/>
    <mergeCell ref="A55:L55"/>
    <mergeCell ref="A56:L56"/>
    <mergeCell ref="M56:P56"/>
    <mergeCell ref="A53:L53"/>
    <mergeCell ref="A54:L54"/>
    <mergeCell ref="A57:D57"/>
    <mergeCell ref="E57:L57"/>
    <mergeCell ref="O54:P54"/>
    <mergeCell ref="M54:N54"/>
    <mergeCell ref="O53:P53"/>
    <mergeCell ref="A31:R31"/>
    <mergeCell ref="A16:R16"/>
    <mergeCell ref="A32:R32"/>
    <mergeCell ref="A35:R35"/>
    <mergeCell ref="A38:R38"/>
    <mergeCell ref="O52:P52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2015-05-12T11:08:59Z</cp:lastPrinted>
  <dcterms:created xsi:type="dcterms:W3CDTF">2003-06-23T04:55:14Z</dcterms:created>
  <dcterms:modified xsi:type="dcterms:W3CDTF">2016-07-07T08:46:23Z</dcterms:modified>
  <cp:category/>
  <cp:version/>
  <cp:contentType/>
  <cp:contentStatus/>
</cp:coreProperties>
</file>